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siness Office\Business\Business office web forms\Budget Templates\Draft Budget &amp; Justification Templates\"/>
    </mc:Choice>
  </mc:AlternateContent>
  <bookViews>
    <workbookView xWindow="5840" yWindow="600" windowWidth="27800" windowHeight="12720"/>
  </bookViews>
  <sheets>
    <sheet name="Budget" sheetId="15" r:id="rId1"/>
    <sheet name="subawards" sheetId="3" state="hidden" r:id="rId2"/>
  </sheets>
  <definedNames>
    <definedName name="_xlnm.Print_Area" localSheetId="0">Budget!$A$1:$U$50</definedName>
  </definedNames>
  <calcPr calcId="162913"/>
</workbook>
</file>

<file path=xl/calcChain.xml><?xml version="1.0" encoding="utf-8"?>
<calcChain xmlns="http://schemas.openxmlformats.org/spreadsheetml/2006/main">
  <c r="V35" i="15" l="1"/>
  <c r="V29" i="15"/>
  <c r="V13" i="15"/>
  <c r="V19" i="15"/>
  <c r="V25" i="15"/>
  <c r="Y43" i="15"/>
  <c r="V27" i="15"/>
  <c r="E16" i="15"/>
  <c r="E22" i="15"/>
  <c r="O22" i="15"/>
  <c r="O16" i="15"/>
  <c r="J22" i="15"/>
  <c r="J16" i="15"/>
  <c r="S16" i="15" l="1"/>
  <c r="S22" i="15"/>
  <c r="T22" i="15"/>
  <c r="T16" i="15"/>
  <c r="T11" i="15"/>
  <c r="U31" i="15"/>
  <c r="U37" i="15"/>
  <c r="U40" i="15"/>
  <c r="U41" i="15"/>
  <c r="G24" i="15" l="1"/>
  <c r="C22" i="15"/>
  <c r="I22" i="15" s="1"/>
  <c r="L24" i="15" l="1"/>
  <c r="Q24" i="15" s="1"/>
  <c r="L22" i="15"/>
  <c r="L23" i="15" s="1"/>
  <c r="N22" i="15"/>
  <c r="Q22" i="15" s="1"/>
  <c r="Q23" i="15" s="1"/>
  <c r="G22" i="15"/>
  <c r="G23" i="15" l="1"/>
  <c r="U23" i="15" s="1"/>
  <c r="U22" i="15"/>
  <c r="U24" i="15"/>
  <c r="Q25" i="15"/>
  <c r="L25" i="15"/>
  <c r="O11" i="15"/>
  <c r="J11" i="15"/>
  <c r="E11" i="15"/>
  <c r="U42" i="15"/>
  <c r="AB34" i="15"/>
  <c r="AD34" i="15" s="1"/>
  <c r="G18" i="15"/>
  <c r="C16" i="15"/>
  <c r="X12" i="15"/>
  <c r="Y12" i="15" s="1"/>
  <c r="C11" i="15"/>
  <c r="E29" i="15" l="1"/>
  <c r="G43" i="15" s="1"/>
  <c r="S11" i="15"/>
  <c r="G25" i="15"/>
  <c r="U25" i="15" s="1"/>
  <c r="L18" i="15"/>
  <c r="Q18" i="15" s="1"/>
  <c r="J29" i="15"/>
  <c r="L43" i="15" s="1"/>
  <c r="L44" i="15" s="1"/>
  <c r="O29" i="15"/>
  <c r="Q43" i="15" s="1"/>
  <c r="Q44" i="15" s="1"/>
  <c r="G11" i="15"/>
  <c r="I11" i="15"/>
  <c r="N11" i="15" s="1"/>
  <c r="Q11" i="15" s="1"/>
  <c r="G16" i="15"/>
  <c r="I16" i="15"/>
  <c r="G34" i="15"/>
  <c r="Q34" i="15"/>
  <c r="Q35" i="15" s="1"/>
  <c r="L34" i="15"/>
  <c r="L35" i="15" s="1"/>
  <c r="U43" i="15" l="1"/>
  <c r="G44" i="15"/>
  <c r="U44" i="15" s="1"/>
  <c r="G27" i="15"/>
  <c r="G12" i="15"/>
  <c r="G13" i="15" s="1"/>
  <c r="U18" i="15"/>
  <c r="U34" i="15"/>
  <c r="L11" i="15"/>
  <c r="L12" i="15" s="1"/>
  <c r="N16" i="15"/>
  <c r="Q16" i="15" s="1"/>
  <c r="Q27" i="15" s="1"/>
  <c r="G17" i="15"/>
  <c r="L16" i="15"/>
  <c r="Q12" i="15"/>
  <c r="G35" i="15"/>
  <c r="U35" i="15" s="1"/>
  <c r="U11" i="15" l="1"/>
  <c r="U12" i="15"/>
  <c r="L27" i="15"/>
  <c r="U27" i="15" s="1"/>
  <c r="G28" i="15"/>
  <c r="U16" i="15"/>
  <c r="L13" i="15"/>
  <c r="G19" i="15"/>
  <c r="Q17" i="15"/>
  <c r="Q28" i="15" s="1"/>
  <c r="L17" i="15"/>
  <c r="L28" i="15" s="1"/>
  <c r="Q13" i="15"/>
  <c r="U13" i="15" l="1"/>
  <c r="U17" i="15"/>
  <c r="U28" i="15"/>
  <c r="G29" i="15"/>
  <c r="Q19" i="15"/>
  <c r="Q29" i="15"/>
  <c r="Q46" i="15" s="1"/>
  <c r="Q48" i="15" s="1"/>
  <c r="Q50" i="15" s="1"/>
  <c r="L19" i="15"/>
  <c r="U19" i="15" l="1"/>
  <c r="G46" i="15"/>
  <c r="L29" i="15"/>
  <c r="U29" i="15" s="1"/>
  <c r="G48" i="15" l="1"/>
  <c r="L46" i="15"/>
  <c r="U46" i="15" s="1"/>
  <c r="G50" i="15" l="1"/>
  <c r="L48" i="15"/>
  <c r="U48" i="15" s="1"/>
  <c r="V46" i="15"/>
  <c r="L50" i="15" l="1"/>
  <c r="U50" i="15" s="1"/>
  <c r="V48" i="15"/>
  <c r="V50" i="15" l="1"/>
  <c r="D19" i="3" l="1"/>
  <c r="E14" i="3"/>
  <c r="E15" i="3"/>
  <c r="E16" i="3"/>
  <c r="E17" i="3"/>
  <c r="E18" i="3"/>
  <c r="E13" i="3"/>
  <c r="E4" i="3"/>
  <c r="E5" i="3"/>
  <c r="E6" i="3"/>
  <c r="E7" i="3"/>
  <c r="E8" i="3"/>
  <c r="E3" i="3"/>
  <c r="C9" i="3"/>
  <c r="D9" i="3"/>
  <c r="B9" i="3"/>
  <c r="B19" i="3" l="1"/>
  <c r="C19" i="3"/>
  <c r="E9" i="3"/>
  <c r="E19" i="3" l="1"/>
</calcChain>
</file>

<file path=xl/comments1.xml><?xml version="1.0" encoding="utf-8"?>
<comments xmlns="http://schemas.openxmlformats.org/spreadsheetml/2006/main">
  <authors>
    <author>David Jaquez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Instructions:
</t>
        </r>
        <r>
          <rPr>
            <b/>
            <sz val="12"/>
            <color indexed="81"/>
            <rFont val="Tahoma"/>
            <family val="2"/>
          </rPr>
          <t xml:space="preserve">Fill in all yellow highlighted areas. 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Do NOT fill in non-highlighted areas.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Check Monthly Rate Calculation: Base Salary/9, Base Salary/3, or Base Salary/12</t>
        </r>
      </text>
    </comment>
  </commentList>
</comments>
</file>

<file path=xl/sharedStrings.xml><?xml version="1.0" encoding="utf-8"?>
<sst xmlns="http://schemas.openxmlformats.org/spreadsheetml/2006/main" count="110" uniqueCount="68">
  <si>
    <t>Y1</t>
  </si>
  <si>
    <t>Y2</t>
  </si>
  <si>
    <t>Y3</t>
  </si>
  <si>
    <t>Total</t>
  </si>
  <si>
    <t>Summary of Subawards</t>
  </si>
  <si>
    <t>Total Subawards</t>
  </si>
  <si>
    <t>$25K of each subaward</t>
  </si>
  <si>
    <t>Airfare</t>
  </si>
  <si>
    <t>Lodging</t>
  </si>
  <si>
    <t>Meals</t>
  </si>
  <si>
    <t>Cost</t>
  </si>
  <si>
    <t>Ground</t>
  </si>
  <si>
    <t>Registration</t>
  </si>
  <si>
    <t>TIF</t>
  </si>
  <si>
    <t>Publication</t>
  </si>
  <si>
    <t>Other Direct Costs</t>
  </si>
  <si>
    <t>Monthly Rate</t>
  </si>
  <si>
    <t>su</t>
  </si>
  <si>
    <t>3% COLA</t>
  </si>
  <si>
    <t>Base Salary &amp; Fringe</t>
  </si>
  <si>
    <t># trips</t>
  </si>
  <si>
    <t>total</t>
  </si>
  <si>
    <t>* Merit and COLA are estimates only and are contingent of the availability of funds.</t>
  </si>
  <si>
    <t>Year 1</t>
  </si>
  <si>
    <t>Year 2</t>
  </si>
  <si>
    <t>Year 3</t>
  </si>
  <si>
    <t>% Effort</t>
  </si>
  <si>
    <t>Fee Remission</t>
  </si>
  <si>
    <t>Consultants</t>
  </si>
  <si>
    <t>Feeny</t>
  </si>
  <si>
    <t>McFarland</t>
  </si>
  <si>
    <t>Travel Per Trip</t>
  </si>
  <si>
    <t>2019 COLA</t>
  </si>
  <si>
    <t>2020 COLA</t>
  </si>
  <si>
    <t>2020 Merit</t>
  </si>
  <si>
    <t>Acad. Mos.</t>
  </si>
  <si>
    <t>Acad Mos.</t>
  </si>
  <si>
    <t>Cumulative Total</t>
  </si>
  <si>
    <t>Consultant Services</t>
  </si>
  <si>
    <t>Publication Costs</t>
  </si>
  <si>
    <t>Materials and Supplies</t>
  </si>
  <si>
    <t>Total Consultants:</t>
  </si>
  <si>
    <t>``</t>
  </si>
  <si>
    <t>UCLA BUDGET DETAIL</t>
  </si>
  <si>
    <t>TBA GSR V (Academic)</t>
  </si>
  <si>
    <t>TBA GSR V (Summer)</t>
  </si>
  <si>
    <t>Sum. Mos.</t>
  </si>
  <si>
    <t>A. SENIOR/KEY PERSON</t>
  </si>
  <si>
    <t>B. OTHER PERSONNEL</t>
  </si>
  <si>
    <t>C. EQUIPMENT</t>
  </si>
  <si>
    <t>D. TRAVEL</t>
  </si>
  <si>
    <t>E. PARTICIPANT/TRAINEE SUPPORT COSTS</t>
  </si>
  <si>
    <t>F. OTHER DIRECT COSTS</t>
  </si>
  <si>
    <t>G. TOTAL DIRECT COSTS</t>
  </si>
  <si>
    <t>H. INDIRECT COSTS</t>
  </si>
  <si>
    <t>I. TOTAL DIRECT AND INDIRECT COSTS</t>
  </si>
  <si>
    <t>TOTAL SALARIES, WAGES, AND FRINGE BENEFITS</t>
  </si>
  <si>
    <t>Subotal Salaries</t>
  </si>
  <si>
    <t>Subtotal Fringe Benefits</t>
  </si>
  <si>
    <r>
      <t xml:space="preserve">Technology Infrastructure Fee </t>
    </r>
    <r>
      <rPr>
        <sz val="10"/>
        <color theme="1"/>
        <rFont val="Arial"/>
        <family val="2"/>
      </rPr>
      <t>$41.22/FTE/month</t>
    </r>
  </si>
  <si>
    <t>TOTAL TRAVEL</t>
  </si>
  <si>
    <t>TOTAL OTHER COSTS</t>
  </si>
  <si>
    <t>Title:  (Enter Title)</t>
  </si>
  <si>
    <t>Period of Performance: (Enter Dates)</t>
  </si>
  <si>
    <t>UCLA PI: (Enter PI Name)</t>
  </si>
  <si>
    <t>(Enter dates)</t>
  </si>
  <si>
    <t>PI:  (Enter Name)</t>
  </si>
  <si>
    <r>
      <rPr>
        <i/>
        <u/>
        <sz val="11"/>
        <color theme="1"/>
        <rFont val="Arial"/>
        <family val="2"/>
      </rPr>
      <t>Domestic and/or Foreign</t>
    </r>
    <r>
      <rPr>
        <i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 (enter details)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</si>
</sst>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0.0"/>
    <numFmt numFmtId="169" formatCode="&quot;$&quot;#,##0\ ;\(&quot;$&quot;#,##0\)"/>
    <numFmt numFmtId="170" formatCode="_(&quot;$&quot;* #,##0_);_(&quot;$&quot;* \(#,##0\);_(&quot;$&quot;* &quot;-&quot;??_);_(@_)"/>
    <numFmt numFmtId="171" formatCode="0.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Geneva"/>
    </font>
    <font>
      <sz val="9"/>
      <name val="Geneva"/>
    </font>
    <font>
      <sz val="8"/>
      <name val="Helvetica"/>
      <family val="2"/>
    </font>
    <font>
      <sz val="8"/>
      <color indexed="22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 tint="0.34998626667073579"/>
      <name val="Times New Roman"/>
      <family val="1"/>
    </font>
    <font>
      <sz val="8"/>
      <color theme="4" tint="-0.249977111117893"/>
      <name val="Times New Roman"/>
      <family val="1"/>
    </font>
    <font>
      <sz val="8"/>
      <color theme="1"/>
      <name val="Times New Roman"/>
      <family val="1"/>
    </font>
    <font>
      <b/>
      <sz val="8"/>
      <color theme="4" tint="-0.249977111117893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 tint="0.34998626667073579"/>
      <name val="Times New Roman"/>
      <family val="1"/>
    </font>
    <font>
      <sz val="8"/>
      <color theme="4"/>
      <name val="Calibri"/>
      <family val="2"/>
      <scheme val="minor"/>
    </font>
    <font>
      <i/>
      <sz val="8"/>
      <color theme="4" tint="-0.249977111117893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2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24" borderId="7" applyNumberFormat="0" applyFont="0" applyAlignment="0" applyProtection="0"/>
    <xf numFmtId="0" fontId="21" fillId="24" borderId="7" applyNumberFormat="0" applyFont="0" applyAlignment="0" applyProtection="0"/>
    <xf numFmtId="0" fontId="21" fillId="24" borderId="7" applyNumberFormat="0" applyFont="0" applyAlignment="0" applyProtection="0"/>
    <xf numFmtId="0" fontId="21" fillId="24" borderId="7" applyNumberFormat="0" applyFont="0" applyAlignment="0" applyProtection="0"/>
    <xf numFmtId="0" fontId="17" fillId="21" borderId="8" applyNumberFormat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0" xfId="86" applyFont="1" applyFill="1" applyBorder="1" applyAlignment="1">
      <alignment horizontal="left" indent="1"/>
    </xf>
    <xf numFmtId="5" fontId="0" fillId="0" borderId="0" xfId="1" applyNumberFormat="1" applyFont="1" applyFill="1" applyBorder="1" applyAlignment="1">
      <alignment horizontal="right"/>
    </xf>
    <xf numFmtId="3" fontId="0" fillId="0" borderId="0" xfId="37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0" fontId="2" fillId="0" borderId="0" xfId="86" applyFont="1" applyFill="1" applyBorder="1" applyAlignment="1">
      <alignment horizontal="left" indent="1"/>
    </xf>
    <xf numFmtId="5" fontId="2" fillId="0" borderId="20" xfId="1" applyNumberFormat="1" applyFont="1" applyFill="1" applyBorder="1" applyAlignment="1">
      <alignment horizontal="right"/>
    </xf>
    <xf numFmtId="5" fontId="0" fillId="0" borderId="0" xfId="0" applyNumberFormat="1" applyFont="1"/>
    <xf numFmtId="37" fontId="0" fillId="0" borderId="11" xfId="0" applyNumberFormat="1" applyFont="1" applyBorder="1"/>
    <xf numFmtId="37" fontId="0" fillId="0" borderId="10" xfId="0" applyNumberFormat="1" applyFont="1" applyBorder="1"/>
    <xf numFmtId="37" fontId="0" fillId="0" borderId="12" xfId="0" applyNumberFormat="1" applyFont="1" applyBorder="1"/>
    <xf numFmtId="37" fontId="0" fillId="0" borderId="13" xfId="0" applyNumberFormat="1" applyFont="1" applyBorder="1"/>
    <xf numFmtId="37" fontId="0" fillId="0" borderId="14" xfId="0" applyNumberFormat="1" applyFont="1" applyBorder="1"/>
    <xf numFmtId="37" fontId="0" fillId="0" borderId="15" xfId="0" applyNumberFormat="1" applyFont="1" applyBorder="1"/>
    <xf numFmtId="5" fontId="0" fillId="0" borderId="19" xfId="0" applyNumberFormat="1" applyFont="1" applyBorder="1"/>
    <xf numFmtId="5" fontId="0" fillId="0" borderId="16" xfId="0" applyNumberFormat="1" applyFont="1" applyBorder="1"/>
    <xf numFmtId="5" fontId="0" fillId="0" borderId="17" xfId="0" applyNumberFormat="1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164" fontId="0" fillId="0" borderId="18" xfId="0" applyNumberFormat="1" applyFont="1" applyBorder="1"/>
    <xf numFmtId="5" fontId="0" fillId="0" borderId="0" xfId="0" applyNumberFormat="1" applyFont="1" applyBorder="1"/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0" fontId="33" fillId="0" borderId="29" xfId="0" applyFont="1" applyFill="1" applyBorder="1"/>
    <xf numFmtId="164" fontId="33" fillId="0" borderId="29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33" fillId="0" borderId="29" xfId="0" applyFont="1" applyFill="1" applyBorder="1" applyAlignment="1">
      <alignment horizontal="center"/>
    </xf>
    <xf numFmtId="165" fontId="33" fillId="0" borderId="29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70" fontId="33" fillId="0" borderId="29" xfId="1" applyNumberFormat="1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8" fillId="0" borderId="0" xfId="0" applyFont="1" applyFill="1" applyBorder="1"/>
    <xf numFmtId="168" fontId="34" fillId="0" borderId="0" xfId="0" applyNumberFormat="1" applyFont="1" applyFill="1" applyBorder="1" applyAlignment="1">
      <alignment horizontal="center"/>
    </xf>
    <xf numFmtId="167" fontId="34" fillId="0" borderId="0" xfId="153" applyNumberFormat="1" applyFont="1" applyFill="1" applyBorder="1"/>
    <xf numFmtId="164" fontId="33" fillId="0" borderId="0" xfId="0" applyNumberFormat="1" applyFont="1" applyFill="1" applyBorder="1" applyAlignment="1">
      <alignment horizontal="center"/>
    </xf>
    <xf numFmtId="170" fontId="33" fillId="0" borderId="0" xfId="1" applyNumberFormat="1" applyFont="1" applyFill="1" applyBorder="1" applyAlignment="1">
      <alignment horizontal="center"/>
    </xf>
    <xf numFmtId="0" fontId="33" fillId="0" borderId="31" xfId="0" applyFont="1" applyFill="1" applyBorder="1"/>
    <xf numFmtId="0" fontId="33" fillId="0" borderId="0" xfId="0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164" fontId="37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170" fontId="33" fillId="0" borderId="0" xfId="1" applyNumberFormat="1" applyFont="1" applyFill="1" applyBorder="1"/>
    <xf numFmtId="170" fontId="33" fillId="0" borderId="30" xfId="1" applyNumberFormat="1" applyFont="1" applyFill="1" applyBorder="1"/>
    <xf numFmtId="164" fontId="41" fillId="0" borderId="0" xfId="0" applyNumberFormat="1" applyFont="1" applyFill="1" applyBorder="1"/>
    <xf numFmtId="0" fontId="40" fillId="0" borderId="29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 indent="1"/>
    </xf>
    <xf numFmtId="164" fontId="43" fillId="0" borderId="0" xfId="0" applyNumberFormat="1" applyFont="1" applyFill="1" applyBorder="1" applyAlignment="1">
      <alignment horizontal="center"/>
    </xf>
    <xf numFmtId="10" fontId="43" fillId="0" borderId="0" xfId="2" applyNumberFormat="1" applyFont="1" applyFill="1" applyBorder="1" applyAlignment="1">
      <alignment horizontal="center"/>
    </xf>
    <xf numFmtId="164" fontId="43" fillId="0" borderId="0" xfId="0" applyNumberFormat="1" applyFont="1" applyFill="1" applyBorder="1"/>
    <xf numFmtId="0" fontId="43" fillId="0" borderId="0" xfId="0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168" fontId="44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Border="1"/>
    <xf numFmtId="166" fontId="43" fillId="0" borderId="0" xfId="2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6" fontId="42" fillId="0" borderId="0" xfId="2" applyNumberFormat="1" applyFont="1" applyFill="1" applyBorder="1" applyAlignment="1">
      <alignment horizontal="center"/>
    </xf>
    <xf numFmtId="168" fontId="45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center"/>
    </xf>
    <xf numFmtId="171" fontId="43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/>
    <xf numFmtId="0" fontId="42" fillId="0" borderId="0" xfId="0" applyFont="1" applyFill="1" applyBorder="1" applyAlignment="1">
      <alignment horizontal="left" indent="1"/>
    </xf>
    <xf numFmtId="164" fontId="42" fillId="0" borderId="0" xfId="0" applyNumberFormat="1" applyFont="1" applyFill="1" applyBorder="1"/>
    <xf numFmtId="164" fontId="42" fillId="0" borderId="27" xfId="0" applyNumberFormat="1" applyFont="1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164" fontId="42" fillId="0" borderId="28" xfId="0" applyNumberFormat="1" applyFont="1" applyFill="1" applyBorder="1"/>
    <xf numFmtId="3" fontId="43" fillId="0" borderId="0" xfId="0" applyNumberFormat="1" applyFont="1" applyFill="1" applyBorder="1"/>
    <xf numFmtId="3" fontId="43" fillId="0" borderId="0" xfId="0" applyNumberFormat="1" applyFont="1" applyFill="1" applyBorder="1" applyAlignment="1">
      <alignment horizontal="center"/>
    </xf>
    <xf numFmtId="9" fontId="43" fillId="0" borderId="0" xfId="0" applyNumberFormat="1" applyFont="1" applyFill="1" applyBorder="1" applyAlignment="1">
      <alignment horizontal="center"/>
    </xf>
    <xf numFmtId="164" fontId="42" fillId="0" borderId="33" xfId="0" applyNumberFormat="1" applyFont="1" applyFill="1" applyBorder="1"/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26" xfId="0" applyFont="1" applyFill="1" applyBorder="1" applyAlignment="1">
      <alignment horizontal="center" wrapText="1"/>
    </xf>
    <xf numFmtId="164" fontId="49" fillId="0" borderId="0" xfId="0" applyNumberFormat="1" applyFont="1" applyFill="1" applyBorder="1"/>
    <xf numFmtId="0" fontId="43" fillId="0" borderId="0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center" wrapText="1"/>
    </xf>
    <xf numFmtId="0" fontId="48" fillId="0" borderId="41" xfId="0" applyFont="1" applyFill="1" applyBorder="1" applyAlignment="1">
      <alignment horizontal="center" wrapText="1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/>
    <xf numFmtId="2" fontId="43" fillId="0" borderId="42" xfId="0" applyNumberFormat="1" applyFont="1" applyFill="1" applyBorder="1" applyAlignment="1">
      <alignment horizontal="center"/>
    </xf>
    <xf numFmtId="164" fontId="43" fillId="0" borderId="43" xfId="0" applyNumberFormat="1" applyFont="1" applyFill="1" applyBorder="1"/>
    <xf numFmtId="2" fontId="44" fillId="0" borderId="42" xfId="0" applyNumberFormat="1" applyFont="1" applyFill="1" applyBorder="1" applyAlignment="1">
      <alignment horizontal="center"/>
    </xf>
    <xf numFmtId="2" fontId="45" fillId="0" borderId="42" xfId="0" applyNumberFormat="1" applyFont="1" applyFill="1" applyBorder="1" applyAlignment="1">
      <alignment horizontal="center"/>
    </xf>
    <xf numFmtId="167" fontId="43" fillId="0" borderId="43" xfId="0" applyNumberFormat="1" applyFont="1" applyFill="1" applyBorder="1"/>
    <xf numFmtId="164" fontId="43" fillId="0" borderId="44" xfId="0" applyNumberFormat="1" applyFont="1" applyFill="1" applyBorder="1"/>
    <xf numFmtId="164" fontId="42" fillId="0" borderId="46" xfId="0" applyNumberFormat="1" applyFont="1" applyFill="1" applyBorder="1"/>
    <xf numFmtId="164" fontId="42" fillId="0" borderId="43" xfId="0" applyNumberFormat="1" applyFont="1" applyFill="1" applyBorder="1"/>
    <xf numFmtId="2" fontId="47" fillId="0" borderId="42" xfId="0" applyNumberFormat="1" applyFont="1" applyFill="1" applyBorder="1" applyAlignment="1">
      <alignment horizontal="center"/>
    </xf>
    <xf numFmtId="0" fontId="47" fillId="0" borderId="43" xfId="0" applyFont="1" applyFill="1" applyBorder="1"/>
    <xf numFmtId="164" fontId="42" fillId="0" borderId="44" xfId="0" applyNumberFormat="1" applyFont="1" applyFill="1" applyBorder="1"/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/>
    <xf numFmtId="3" fontId="43" fillId="0" borderId="43" xfId="0" applyNumberFormat="1" applyFont="1" applyFill="1" applyBorder="1"/>
    <xf numFmtId="9" fontId="43" fillId="0" borderId="42" xfId="0" applyNumberFormat="1" applyFont="1" applyFill="1" applyBorder="1" applyAlignment="1">
      <alignment horizontal="center"/>
    </xf>
    <xf numFmtId="0" fontId="43" fillId="0" borderId="42" xfId="0" applyFont="1" applyFill="1" applyBorder="1"/>
    <xf numFmtId="168" fontId="43" fillId="0" borderId="42" xfId="0" applyNumberFormat="1" applyFont="1" applyFill="1" applyBorder="1" applyAlignment="1">
      <alignment horizontal="center"/>
    </xf>
    <xf numFmtId="0" fontId="42" fillId="0" borderId="42" xfId="0" applyFont="1" applyFill="1" applyBorder="1"/>
    <xf numFmtId="164" fontId="43" fillId="0" borderId="42" xfId="0" applyNumberFormat="1" applyFont="1" applyFill="1" applyBorder="1"/>
    <xf numFmtId="3" fontId="43" fillId="0" borderId="42" xfId="0" applyNumberFormat="1" applyFont="1" applyFill="1" applyBorder="1"/>
    <xf numFmtId="4" fontId="43" fillId="0" borderId="42" xfId="0" applyNumberFormat="1" applyFont="1" applyFill="1" applyBorder="1"/>
    <xf numFmtId="164" fontId="42" fillId="0" borderId="42" xfId="0" applyNumberFormat="1" applyFont="1" applyFill="1" applyBorder="1"/>
    <xf numFmtId="167" fontId="43" fillId="0" borderId="42" xfId="0" applyNumberFormat="1" applyFont="1" applyFill="1" applyBorder="1"/>
    <xf numFmtId="0" fontId="47" fillId="0" borderId="42" xfId="0" applyFont="1" applyFill="1" applyBorder="1"/>
    <xf numFmtId="0" fontId="42" fillId="0" borderId="47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164" fontId="42" fillId="0" borderId="48" xfId="0" applyNumberFormat="1" applyFont="1" applyFill="1" applyBorder="1"/>
    <xf numFmtId="164" fontId="42" fillId="0" borderId="47" xfId="0" applyNumberFormat="1" applyFont="1" applyFill="1" applyBorder="1"/>
    <xf numFmtId="2" fontId="52" fillId="0" borderId="42" xfId="0" applyNumberFormat="1" applyFont="1" applyFill="1" applyBorder="1" applyAlignment="1">
      <alignment horizontal="center"/>
    </xf>
    <xf numFmtId="2" fontId="52" fillId="0" borderId="49" xfId="0" applyNumberFormat="1" applyFont="1" applyFill="1" applyBorder="1" applyAlignment="1">
      <alignment horizontal="center"/>
    </xf>
    <xf numFmtId="168" fontId="43" fillId="0" borderId="27" xfId="0" applyNumberFormat="1" applyFont="1" applyFill="1" applyBorder="1" applyAlignment="1">
      <alignment horizontal="center"/>
    </xf>
    <xf numFmtId="171" fontId="43" fillId="0" borderId="27" xfId="0" applyNumberFormat="1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2" fillId="0" borderId="45" xfId="0" applyFont="1" applyFill="1" applyBorder="1"/>
    <xf numFmtId="0" fontId="42" fillId="0" borderId="28" xfId="0" applyFont="1" applyFill="1" applyBorder="1"/>
    <xf numFmtId="0" fontId="42" fillId="0" borderId="45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164" fontId="42" fillId="0" borderId="45" xfId="0" applyNumberFormat="1" applyFont="1" applyFill="1" applyBorder="1"/>
    <xf numFmtId="9" fontId="43" fillId="0" borderId="45" xfId="2" applyFont="1" applyFill="1" applyBorder="1"/>
    <xf numFmtId="9" fontId="43" fillId="0" borderId="45" xfId="0" applyNumberFormat="1" applyFont="1" applyFill="1" applyBorder="1" applyAlignment="1">
      <alignment horizontal="center"/>
    </xf>
    <xf numFmtId="164" fontId="42" fillId="0" borderId="49" xfId="0" applyNumberFormat="1" applyFont="1" applyFill="1" applyBorder="1"/>
    <xf numFmtId="164" fontId="43" fillId="0" borderId="45" xfId="0" applyNumberFormat="1" applyFont="1" applyFill="1" applyBorder="1"/>
    <xf numFmtId="14" fontId="34" fillId="0" borderId="0" xfId="0" applyNumberFormat="1" applyFont="1" applyFill="1" applyBorder="1"/>
    <xf numFmtId="0" fontId="35" fillId="0" borderId="29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42" fillId="25" borderId="35" xfId="0" applyFont="1" applyFill="1" applyBorder="1" applyAlignment="1">
      <alignment horizontal="center"/>
    </xf>
    <xf numFmtId="0" fontId="42" fillId="25" borderId="36" xfId="0" applyFont="1" applyFill="1" applyBorder="1" applyAlignment="1">
      <alignment horizontal="center"/>
    </xf>
    <xf numFmtId="0" fontId="42" fillId="25" borderId="3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 indent="1"/>
    </xf>
    <xf numFmtId="14" fontId="43" fillId="25" borderId="38" xfId="0" applyNumberFormat="1" applyFont="1" applyFill="1" applyBorder="1" applyAlignment="1">
      <alignment horizontal="center" vertical="center" wrapText="1"/>
    </xf>
    <xf numFmtId="14" fontId="43" fillId="25" borderId="34" xfId="0" applyNumberFormat="1" applyFont="1" applyFill="1" applyBorder="1" applyAlignment="1">
      <alignment horizontal="center" vertical="center" wrapText="1"/>
    </xf>
    <xf numFmtId="14" fontId="43" fillId="25" borderId="39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0" fontId="43" fillId="26" borderId="0" xfId="2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left" indent="1"/>
    </xf>
    <xf numFmtId="164" fontId="43" fillId="26" borderId="0" xfId="0" applyNumberFormat="1" applyFont="1" applyFill="1" applyBorder="1" applyAlignment="1">
      <alignment horizontal="center"/>
    </xf>
    <xf numFmtId="166" fontId="43" fillId="26" borderId="0" xfId="0" applyNumberFormat="1" applyFont="1" applyFill="1" applyBorder="1" applyAlignment="1">
      <alignment horizontal="center"/>
    </xf>
    <xf numFmtId="170" fontId="33" fillId="26" borderId="29" xfId="1" applyNumberFormat="1" applyFont="1" applyFill="1" applyBorder="1"/>
    <xf numFmtId="164" fontId="33" fillId="26" borderId="29" xfId="0" applyNumberFormat="1" applyFont="1" applyFill="1" applyBorder="1" applyAlignment="1">
      <alignment horizontal="center"/>
    </xf>
    <xf numFmtId="164" fontId="33" fillId="26" borderId="31" xfId="0" applyNumberFormat="1" applyFont="1" applyFill="1" applyBorder="1" applyAlignment="1">
      <alignment horizontal="center"/>
    </xf>
    <xf numFmtId="0" fontId="33" fillId="26" borderId="29" xfId="0" applyNumberFormat="1" applyFont="1" applyFill="1" applyBorder="1" applyAlignment="1">
      <alignment horizontal="center"/>
    </xf>
    <xf numFmtId="165" fontId="33" fillId="26" borderId="29" xfId="0" applyNumberFormat="1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53" fillId="26" borderId="0" xfId="0" applyFont="1" applyFill="1" applyBorder="1" applyAlignment="1">
      <alignment horizontal="left" wrapText="1"/>
    </xf>
    <xf numFmtId="164" fontId="42" fillId="26" borderId="43" xfId="0" applyNumberFormat="1" applyFont="1" applyFill="1" applyBorder="1"/>
    <xf numFmtId="164" fontId="43" fillId="26" borderId="43" xfId="0" applyNumberFormat="1" applyFont="1" applyFill="1" applyBorder="1"/>
    <xf numFmtId="3" fontId="43" fillId="26" borderId="43" xfId="0" applyNumberFormat="1" applyFont="1" applyFill="1" applyBorder="1"/>
    <xf numFmtId="0" fontId="53" fillId="26" borderId="0" xfId="0" applyFont="1" applyFill="1" applyBorder="1" applyAlignment="1">
      <alignment horizontal="left"/>
    </xf>
    <xf numFmtId="9" fontId="50" fillId="26" borderId="0" xfId="0" applyNumberFormat="1" applyFont="1" applyFill="1" applyBorder="1" applyAlignment="1">
      <alignment horizontal="center"/>
    </xf>
  </cellXfs>
  <cellStyles count="155">
    <cellStyle name="=C:\WINNT35\SYSTEM32\COMMAND.COM" xfId="3"/>
    <cellStyle name="=C:\WINNT35\SYSTEM32\COMMAND.COM 2" xfId="4"/>
    <cellStyle name="=C:\WINNT35\SYSTEM32\COMMAND.COM 3" xfId="5"/>
    <cellStyle name="=C:\WINNT35\SYSTEM32\COMMAND.COM 4" xfId="6"/>
    <cellStyle name="=C:\WINNT35\SYSTEM32\COMMAND.COM 4 2" xfId="7"/>
    <cellStyle name="=C:\WINNT35\SYSTEM32\COMMAND.COM 4 3" xfId="8"/>
    <cellStyle name="=C:\WINNT35\SYSTEM32\COMMAND.COM 5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153" builtinId="3"/>
    <cellStyle name="Comma 10" xfId="150"/>
    <cellStyle name="Comma 11" xfId="37"/>
    <cellStyle name="Comma 2" xfId="38"/>
    <cellStyle name="Comma 3" xfId="39"/>
    <cellStyle name="Comma 4" xfId="40"/>
    <cellStyle name="Comma 4 2" xfId="41"/>
    <cellStyle name="Comma 4 3" xfId="42"/>
    <cellStyle name="Comma 5" xfId="43"/>
    <cellStyle name="Comma 5 2" xfId="44"/>
    <cellStyle name="Comma 6" xfId="45"/>
    <cellStyle name="Comma 7" xfId="46"/>
    <cellStyle name="Comma 8" xfId="130"/>
    <cellStyle name="Comma 9" xfId="136"/>
    <cellStyle name="Comma0" xfId="141"/>
    <cellStyle name="Currency" xfId="1" builtinId="4"/>
    <cellStyle name="Currency [0] 2" xfId="131"/>
    <cellStyle name="Currency [0] 3" xfId="137"/>
    <cellStyle name="Currency [0] 4" xfId="151"/>
    <cellStyle name="Currency 10" xfId="152"/>
    <cellStyle name="Currency 2" xfId="47"/>
    <cellStyle name="Currency 3" xfId="48"/>
    <cellStyle name="Currency 3 2" xfId="49"/>
    <cellStyle name="Currency 3 3" xfId="50"/>
    <cellStyle name="Currency 4" xfId="51"/>
    <cellStyle name="Currency 5" xfId="52"/>
    <cellStyle name="Currency 6" xfId="53"/>
    <cellStyle name="Currency 7" xfId="133"/>
    <cellStyle name="Currency 8" xfId="138"/>
    <cellStyle name="Currency 9" xfId="146"/>
    <cellStyle name="Currency0" xfId="142"/>
    <cellStyle name="Date" xfId="143"/>
    <cellStyle name="Explanatory Text 2" xfId="54"/>
    <cellStyle name="Fixed" xfId="14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rmal" xfId="0" builtinId="0"/>
    <cellStyle name="Normal 10" xfId="132"/>
    <cellStyle name="Normal 10 2" xfId="63"/>
    <cellStyle name="Normal 11" xfId="64"/>
    <cellStyle name="Normal 11 2" xfId="65"/>
    <cellStyle name="Normal 11 3" xfId="66"/>
    <cellStyle name="Normal 12" xfId="67"/>
    <cellStyle name="Normal 12 2" xfId="68"/>
    <cellStyle name="Normal 12 3" xfId="69"/>
    <cellStyle name="Normal 13" xfId="70"/>
    <cellStyle name="Normal 13 2" xfId="71"/>
    <cellStyle name="Normal 13 3" xfId="72"/>
    <cellStyle name="Normal 14" xfId="73"/>
    <cellStyle name="Normal 14 2" xfId="74"/>
    <cellStyle name="Normal 14 3" xfId="75"/>
    <cellStyle name="Normal 15" xfId="76"/>
    <cellStyle name="Normal 15 2" xfId="77"/>
    <cellStyle name="Normal 15 3" xfId="78"/>
    <cellStyle name="Normal 16" xfId="79"/>
    <cellStyle name="Normal 16 2" xfId="80"/>
    <cellStyle name="Normal 16 3" xfId="81"/>
    <cellStyle name="Normal 17" xfId="82"/>
    <cellStyle name="Normal 17 2" xfId="83"/>
    <cellStyle name="Normal 17 3" xfId="84"/>
    <cellStyle name="Normal 18" xfId="85"/>
    <cellStyle name="Normal 19" xfId="134"/>
    <cellStyle name="Normal 2" xfId="86"/>
    <cellStyle name="Normal 2 2" xfId="87"/>
    <cellStyle name="Normal 2 3" xfId="88"/>
    <cellStyle name="Normal 2 4" xfId="89"/>
    <cellStyle name="Normal 2 5" xfId="90"/>
    <cellStyle name="Normal 2_UCLA Fund Group Table" xfId="91"/>
    <cellStyle name="Normal 20" xfId="92"/>
    <cellStyle name="Normal 21" xfId="139"/>
    <cellStyle name="Normal 22" xfId="145"/>
    <cellStyle name="Normal 23" xfId="148"/>
    <cellStyle name="Normal 24" xfId="154"/>
    <cellStyle name="Normal 3" xfId="93"/>
    <cellStyle name="Normal 3 2" xfId="94"/>
    <cellStyle name="Normal 3 2 2" xfId="95"/>
    <cellStyle name="Normal 3 3" xfId="96"/>
    <cellStyle name="Normal 3 4" xfId="97"/>
    <cellStyle name="Normal 4" xfId="98"/>
    <cellStyle name="Normal 4 2" xfId="99"/>
    <cellStyle name="Normal 4 3" xfId="100"/>
    <cellStyle name="Normal 4 4" xfId="101"/>
    <cellStyle name="Normal 5" xfId="102"/>
    <cellStyle name="Normal 5 2" xfId="103"/>
    <cellStyle name="Normal 5 3" xfId="104"/>
    <cellStyle name="Normal 5_Allison autobill  jpl changes" xfId="105"/>
    <cellStyle name="Normal 6" xfId="106"/>
    <cellStyle name="Normal 6 2" xfId="107"/>
    <cellStyle name="Normal 6 3" xfId="108"/>
    <cellStyle name="Normal 7" xfId="109"/>
    <cellStyle name="Normal 7 2" xfId="110"/>
    <cellStyle name="Normal 7 3" xfId="111"/>
    <cellStyle name="Normal 8" xfId="112"/>
    <cellStyle name="Normal 9" xfId="113"/>
    <cellStyle name="Normal 9 2" xfId="114"/>
    <cellStyle name="Note 2" xfId="115"/>
    <cellStyle name="Note 3" xfId="116"/>
    <cellStyle name="Note 3 2" xfId="117"/>
    <cellStyle name="Note 3 3" xfId="118"/>
    <cellStyle name="Output 2" xfId="119"/>
    <cellStyle name="Percent" xfId="2" builtinId="5"/>
    <cellStyle name="Percent 2" xfId="121"/>
    <cellStyle name="Percent 2 2" xfId="122"/>
    <cellStyle name="Percent 2 3" xfId="123"/>
    <cellStyle name="Percent 3" xfId="124"/>
    <cellStyle name="Percent 3 2" xfId="125"/>
    <cellStyle name="Percent 4" xfId="126"/>
    <cellStyle name="Percent 5" xfId="135"/>
    <cellStyle name="Percent 6" xfId="140"/>
    <cellStyle name="Percent 7" xfId="147"/>
    <cellStyle name="Percent 8" xfId="149"/>
    <cellStyle name="Percent 9" xfId="120"/>
    <cellStyle name="Title 2" xfId="127"/>
    <cellStyle name="Total 2" xfId="128"/>
    <cellStyle name="Warning Text 2" xfId="129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I54"/>
  <sheetViews>
    <sheetView tabSelected="1" zoomScaleNormal="100" workbookViewId="0">
      <selection activeCell="W1" sqref="W1"/>
    </sheetView>
  </sheetViews>
  <sheetFormatPr defaultColWidth="9.1796875" defaultRowHeight="14"/>
  <cols>
    <col min="1" max="1" width="34.26953125" style="25" customWidth="1"/>
    <col min="2" max="2" width="10.7265625" style="26" bestFit="1" customWidth="1"/>
    <col min="3" max="3" width="8.453125" style="26" bestFit="1" customWidth="1"/>
    <col min="4" max="4" width="0.81640625" style="26" customWidth="1"/>
    <col min="5" max="5" width="9.26953125" style="26" customWidth="1"/>
    <col min="6" max="6" width="9.1796875" style="26" bestFit="1" customWidth="1"/>
    <col min="7" max="7" width="9.54296875" style="25" bestFit="1" customWidth="1"/>
    <col min="8" max="8" width="0.81640625" style="25" customWidth="1"/>
    <col min="9" max="9" width="7.26953125" style="26" hidden="1" customWidth="1"/>
    <col min="10" max="10" width="8.7265625" style="25" customWidth="1" collapsed="1"/>
    <col min="11" max="11" width="9.1796875" style="25" bestFit="1" customWidth="1"/>
    <col min="12" max="12" width="9.54296875" style="25" bestFit="1" customWidth="1"/>
    <col min="13" max="13" width="0.81640625" style="25" customWidth="1"/>
    <col min="14" max="14" width="7.1796875" style="26" hidden="1" customWidth="1"/>
    <col min="15" max="15" width="8.7265625" style="25" customWidth="1" collapsed="1"/>
    <col min="16" max="16" width="9.1796875" style="25" bestFit="1" customWidth="1"/>
    <col min="17" max="17" width="9.54296875" style="25" bestFit="1" customWidth="1"/>
    <col min="18" max="18" width="0.81640625" style="25" customWidth="1"/>
    <col min="19" max="19" width="8.7265625" style="25" customWidth="1"/>
    <col min="20" max="20" width="9.1796875" style="25" customWidth="1"/>
    <col min="21" max="21" width="9.54296875" style="25" customWidth="1"/>
    <col min="22" max="22" width="9.1796875" style="31"/>
    <col min="23" max="23" width="9.453125" style="31" customWidth="1"/>
    <col min="24" max="24" width="11" style="31" customWidth="1"/>
    <col min="25" max="25" width="9.7265625" style="31" bestFit="1" customWidth="1"/>
    <col min="26" max="26" width="7.7265625" style="31" customWidth="1"/>
    <col min="27" max="27" width="5.7265625" style="31" bestFit="1" customWidth="1"/>
    <col min="28" max="29" width="7.7265625" style="31" bestFit="1" customWidth="1"/>
    <col min="30" max="30" width="5.7265625" style="31" bestFit="1" customWidth="1"/>
    <col min="31" max="31" width="6.26953125" style="31" bestFit="1" customWidth="1"/>
    <col min="32" max="32" width="5.7265625" style="31" bestFit="1" customWidth="1"/>
    <col min="33" max="35" width="9.1796875" style="31"/>
    <col min="36" max="16384" width="9.1796875" style="25"/>
  </cols>
  <sheetData>
    <row r="1" spans="1:35" s="24" customFormat="1" ht="15.5">
      <c r="A1" s="150" t="s">
        <v>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24" customFormat="1" ht="8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24" customFormat="1" ht="33.75" customHeight="1">
      <c r="A3" s="175" t="s">
        <v>62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31"/>
      <c r="W3" s="31"/>
      <c r="X3" s="148">
        <v>43145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24" customFormat="1" ht="15.5">
      <c r="A4" s="179" t="s">
        <v>63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s="24" customFormat="1" ht="15.5">
      <c r="A5" s="179" t="s">
        <v>64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s="24" customFormat="1" ht="8.15" customHeight="1" thickBot="1">
      <c r="A6" s="58"/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9"/>
      <c r="S6" s="61"/>
      <c r="T6" s="61"/>
      <c r="U6" s="6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24" customFormat="1" ht="15.5">
      <c r="A7" s="58"/>
      <c r="B7" s="59"/>
      <c r="C7" s="59"/>
      <c r="D7" s="59"/>
      <c r="E7" s="151" t="s">
        <v>23</v>
      </c>
      <c r="F7" s="152"/>
      <c r="G7" s="153"/>
      <c r="H7" s="61"/>
      <c r="I7" s="59"/>
      <c r="J7" s="151" t="s">
        <v>24</v>
      </c>
      <c r="K7" s="152"/>
      <c r="L7" s="153"/>
      <c r="M7" s="61"/>
      <c r="N7" s="59"/>
      <c r="O7" s="151" t="s">
        <v>25</v>
      </c>
      <c r="P7" s="152"/>
      <c r="Q7" s="153"/>
      <c r="R7" s="59"/>
      <c r="S7" s="151" t="s">
        <v>37</v>
      </c>
      <c r="T7" s="152"/>
      <c r="U7" s="153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s="29" customFormat="1" ht="16.5" customHeight="1" thickBot="1">
      <c r="A8" s="62"/>
      <c r="B8" s="62"/>
      <c r="C8" s="63"/>
      <c r="D8" s="63"/>
      <c r="E8" s="155" t="s">
        <v>65</v>
      </c>
      <c r="F8" s="156"/>
      <c r="G8" s="157"/>
      <c r="H8" s="64"/>
      <c r="I8" s="65"/>
      <c r="J8" s="155" t="s">
        <v>65</v>
      </c>
      <c r="K8" s="156"/>
      <c r="L8" s="157"/>
      <c r="M8" s="64"/>
      <c r="N8" s="65"/>
      <c r="O8" s="155" t="s">
        <v>65</v>
      </c>
      <c r="P8" s="156"/>
      <c r="Q8" s="157"/>
      <c r="R8" s="63"/>
      <c r="S8" s="155" t="s">
        <v>65</v>
      </c>
      <c r="T8" s="156"/>
      <c r="U8" s="15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s="24" customFormat="1" ht="27.75" customHeight="1">
      <c r="A9" s="60" t="s">
        <v>47</v>
      </c>
      <c r="B9" s="96" t="s">
        <v>19</v>
      </c>
      <c r="C9" s="96" t="s">
        <v>16</v>
      </c>
      <c r="D9" s="96"/>
      <c r="E9" s="101" t="s">
        <v>35</v>
      </c>
      <c r="F9" s="98" t="s">
        <v>26</v>
      </c>
      <c r="G9" s="102" t="s">
        <v>10</v>
      </c>
      <c r="H9" s="97"/>
      <c r="I9" s="98" t="s">
        <v>18</v>
      </c>
      <c r="J9" s="101" t="s">
        <v>36</v>
      </c>
      <c r="K9" s="98" t="s">
        <v>26</v>
      </c>
      <c r="L9" s="102" t="s">
        <v>10</v>
      </c>
      <c r="M9" s="97"/>
      <c r="N9" s="98" t="s">
        <v>18</v>
      </c>
      <c r="O9" s="101" t="s">
        <v>36</v>
      </c>
      <c r="P9" s="98" t="s">
        <v>26</v>
      </c>
      <c r="Q9" s="102" t="s">
        <v>10</v>
      </c>
      <c r="R9" s="97"/>
      <c r="S9" s="101" t="s">
        <v>36</v>
      </c>
      <c r="T9" s="98" t="s">
        <v>26</v>
      </c>
      <c r="U9" s="102" t="s">
        <v>10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24" customFormat="1" ht="0.65" customHeight="1">
      <c r="A10" s="66"/>
      <c r="B10" s="62"/>
      <c r="C10" s="62"/>
      <c r="D10" s="62"/>
      <c r="E10" s="103"/>
      <c r="F10" s="62"/>
      <c r="G10" s="104"/>
      <c r="H10" s="66"/>
      <c r="I10" s="62"/>
      <c r="J10" s="120"/>
      <c r="K10" s="66"/>
      <c r="L10" s="104"/>
      <c r="M10" s="66"/>
      <c r="N10" s="62"/>
      <c r="O10" s="120"/>
      <c r="P10" s="66"/>
      <c r="Q10" s="104"/>
      <c r="R10" s="66"/>
      <c r="S10" s="120"/>
      <c r="T10" s="66"/>
      <c r="U10" s="104"/>
      <c r="V10" s="31"/>
      <c r="W10" s="149">
        <v>2018</v>
      </c>
      <c r="X10" s="149" t="s">
        <v>32</v>
      </c>
      <c r="Y10" s="149" t="s">
        <v>33</v>
      </c>
      <c r="Z10" s="158" t="s">
        <v>34</v>
      </c>
      <c r="AA10" s="159"/>
      <c r="AB10" s="160"/>
      <c r="AC10" s="160"/>
      <c r="AD10" s="32"/>
      <c r="AE10" s="32"/>
      <c r="AF10" s="32"/>
      <c r="AG10" s="32"/>
      <c r="AH10" s="32"/>
      <c r="AI10" s="31"/>
    </row>
    <row r="11" spans="1:35" s="24" customFormat="1" ht="15.75" customHeight="1">
      <c r="A11" s="165" t="s">
        <v>66</v>
      </c>
      <c r="B11" s="166">
        <v>0</v>
      </c>
      <c r="C11" s="166">
        <f>B11/9</f>
        <v>0</v>
      </c>
      <c r="D11" s="68"/>
      <c r="E11" s="105">
        <f>9*F11</f>
        <v>0</v>
      </c>
      <c r="F11" s="164">
        <v>0</v>
      </c>
      <c r="G11" s="106">
        <f>ROUND((C11*E11),0)</f>
        <v>0</v>
      </c>
      <c r="H11" s="70"/>
      <c r="I11" s="68">
        <f>C11*1.03</f>
        <v>0</v>
      </c>
      <c r="J11" s="105">
        <f>9*K11</f>
        <v>0</v>
      </c>
      <c r="K11" s="164">
        <v>0</v>
      </c>
      <c r="L11" s="106">
        <f>ROUND((I11*J11),0)</f>
        <v>0</v>
      </c>
      <c r="M11" s="70"/>
      <c r="N11" s="68">
        <f>I11*1.03</f>
        <v>0</v>
      </c>
      <c r="O11" s="105">
        <f>9*P11</f>
        <v>0</v>
      </c>
      <c r="P11" s="164">
        <v>0</v>
      </c>
      <c r="Q11" s="106">
        <f>ROUND((N11*O11),0)</f>
        <v>0</v>
      </c>
      <c r="R11" s="70"/>
      <c r="S11" s="105">
        <f>E11+J11+O11</f>
        <v>0</v>
      </c>
      <c r="T11" s="69">
        <f>(F11+K11+P11)/3</f>
        <v>0</v>
      </c>
      <c r="U11" s="106">
        <f>G11+L11+Q11</f>
        <v>0</v>
      </c>
      <c r="V11" s="31"/>
      <c r="W11" s="149"/>
      <c r="X11" s="149"/>
      <c r="Y11" s="149"/>
      <c r="Z11" s="158"/>
      <c r="AA11" s="159"/>
      <c r="AB11" s="160"/>
      <c r="AC11" s="160"/>
      <c r="AD11" s="32"/>
      <c r="AE11" s="32"/>
      <c r="AF11" s="32"/>
      <c r="AG11" s="32"/>
      <c r="AH11" s="32"/>
      <c r="AI11" s="31"/>
    </row>
    <row r="12" spans="1:35" s="28" customFormat="1" ht="15.75" customHeight="1">
      <c r="A12" s="71"/>
      <c r="B12" s="167">
        <v>0</v>
      </c>
      <c r="C12" s="73"/>
      <c r="D12" s="73"/>
      <c r="E12" s="107"/>
      <c r="F12" s="74"/>
      <c r="G12" s="109">
        <f>ROUND((G11*$B$12),0)</f>
        <v>0</v>
      </c>
      <c r="H12" s="75"/>
      <c r="I12" s="76"/>
      <c r="J12" s="107"/>
      <c r="K12" s="74"/>
      <c r="L12" s="109">
        <f>ROUND((L11*$B$12),0)</f>
        <v>0</v>
      </c>
      <c r="M12" s="75"/>
      <c r="N12" s="76"/>
      <c r="O12" s="107"/>
      <c r="P12" s="74"/>
      <c r="Q12" s="109">
        <f>ROUND((Q11*$B$12),0)</f>
        <v>0</v>
      </c>
      <c r="R12" s="75"/>
      <c r="S12" s="127"/>
      <c r="T12" s="75"/>
      <c r="U12" s="109">
        <f>G12+L12+Q12</f>
        <v>0</v>
      </c>
      <c r="V12" s="40"/>
      <c r="W12" s="168">
        <v>0</v>
      </c>
      <c r="X12" s="39">
        <f>MROUND((W12*1.03),100)</f>
        <v>0</v>
      </c>
      <c r="Y12" s="39">
        <f>MROUND((X12*1.03),100)</f>
        <v>0</v>
      </c>
      <c r="Z12" s="39">
        <v>0</v>
      </c>
      <c r="AA12" s="55"/>
      <c r="AB12" s="54"/>
      <c r="AC12" s="54"/>
      <c r="AD12" s="45"/>
      <c r="AE12" s="52"/>
      <c r="AF12" s="45"/>
      <c r="AG12" s="53"/>
      <c r="AH12" s="53"/>
      <c r="AI12" s="40"/>
    </row>
    <row r="13" spans="1:35" s="27" customFormat="1" ht="15.75" customHeight="1">
      <c r="A13" s="60"/>
      <c r="B13" s="77"/>
      <c r="C13" s="78"/>
      <c r="D13" s="78"/>
      <c r="E13" s="108"/>
      <c r="F13" s="79"/>
      <c r="G13" s="110">
        <f>G11+G12</f>
        <v>0</v>
      </c>
      <c r="H13" s="70"/>
      <c r="I13" s="68"/>
      <c r="J13" s="108"/>
      <c r="K13" s="79"/>
      <c r="L13" s="110">
        <f>L11+L12</f>
        <v>0</v>
      </c>
      <c r="M13" s="70"/>
      <c r="N13" s="68"/>
      <c r="O13" s="108"/>
      <c r="P13" s="79"/>
      <c r="Q13" s="110">
        <f>Q11+Q12</f>
        <v>0</v>
      </c>
      <c r="R13" s="70"/>
      <c r="S13" s="123"/>
      <c r="T13" s="70"/>
      <c r="U13" s="110">
        <f>G13+L13+Q13</f>
        <v>0</v>
      </c>
      <c r="V13" s="40" t="b">
        <f>U13=U10+U11</f>
        <v>1</v>
      </c>
      <c r="X13" s="50" t="s">
        <v>22</v>
      </c>
      <c r="Y13" s="46"/>
      <c r="Z13" s="46"/>
      <c r="AA13" s="46"/>
      <c r="AB13" s="46"/>
      <c r="AC13" s="45"/>
      <c r="AD13" s="45"/>
      <c r="AE13" s="52"/>
      <c r="AF13" s="45"/>
      <c r="AG13" s="35"/>
      <c r="AH13" s="35"/>
      <c r="AI13" s="41"/>
    </row>
    <row r="14" spans="1:35" s="27" customFormat="1" ht="7" customHeight="1">
      <c r="A14" s="60"/>
      <c r="B14" s="77"/>
      <c r="C14" s="78"/>
      <c r="D14" s="78"/>
      <c r="E14" s="108"/>
      <c r="F14" s="79"/>
      <c r="G14" s="106"/>
      <c r="H14" s="70"/>
      <c r="I14" s="68"/>
      <c r="J14" s="108"/>
      <c r="K14" s="79"/>
      <c r="L14" s="106"/>
      <c r="M14" s="70"/>
      <c r="N14" s="68"/>
      <c r="O14" s="108"/>
      <c r="P14" s="79"/>
      <c r="Q14" s="106"/>
      <c r="R14" s="70"/>
      <c r="S14" s="123"/>
      <c r="T14" s="70"/>
      <c r="U14" s="106"/>
      <c r="V14" s="41"/>
      <c r="X14" s="50"/>
      <c r="Y14" s="46"/>
      <c r="Z14" s="46"/>
      <c r="AA14" s="46"/>
      <c r="AB14" s="46"/>
      <c r="AC14" s="45"/>
      <c r="AD14" s="45"/>
      <c r="AE14" s="52"/>
      <c r="AF14" s="45"/>
      <c r="AG14" s="35"/>
      <c r="AH14" s="35"/>
      <c r="AI14" s="41"/>
    </row>
    <row r="15" spans="1:35" s="27" customFormat="1" ht="23.5">
      <c r="A15" s="60" t="s">
        <v>48</v>
      </c>
      <c r="B15" s="77"/>
      <c r="C15" s="78"/>
      <c r="D15" s="78"/>
      <c r="E15" s="101" t="s">
        <v>35</v>
      </c>
      <c r="F15" s="98" t="s">
        <v>26</v>
      </c>
      <c r="G15" s="102" t="s">
        <v>10</v>
      </c>
      <c r="H15" s="97"/>
      <c r="I15" s="98" t="s">
        <v>18</v>
      </c>
      <c r="J15" s="101" t="s">
        <v>36</v>
      </c>
      <c r="K15" s="98" t="s">
        <v>26</v>
      </c>
      <c r="L15" s="102" t="s">
        <v>10</v>
      </c>
      <c r="M15" s="97"/>
      <c r="N15" s="98" t="s">
        <v>18</v>
      </c>
      <c r="O15" s="101" t="s">
        <v>36</v>
      </c>
      <c r="P15" s="98" t="s">
        <v>26</v>
      </c>
      <c r="Q15" s="102" t="s">
        <v>10</v>
      </c>
      <c r="R15" s="99"/>
      <c r="S15" s="101" t="s">
        <v>36</v>
      </c>
      <c r="T15" s="98" t="s">
        <v>26</v>
      </c>
      <c r="U15" s="102" t="s">
        <v>10</v>
      </c>
      <c r="V15" s="41"/>
      <c r="X15" s="50"/>
      <c r="Y15" s="46"/>
      <c r="Z15" s="46"/>
      <c r="AA15" s="46"/>
      <c r="AB15" s="46"/>
      <c r="AC15" s="45"/>
      <c r="AD15" s="45"/>
      <c r="AE15" s="52"/>
      <c r="AF15" s="45"/>
      <c r="AG15" s="35"/>
      <c r="AH15" s="35"/>
      <c r="AI15" s="41"/>
    </row>
    <row r="16" spans="1:35" s="24" customFormat="1" ht="15.75" customHeight="1">
      <c r="A16" s="165" t="s">
        <v>44</v>
      </c>
      <c r="B16" s="166">
        <v>0</v>
      </c>
      <c r="C16" s="166">
        <f>B16/12</f>
        <v>0</v>
      </c>
      <c r="D16" s="68"/>
      <c r="E16" s="105">
        <f>9*F16</f>
        <v>0</v>
      </c>
      <c r="F16" s="164">
        <v>0</v>
      </c>
      <c r="G16" s="106">
        <f>ROUND((C16*E16),0)</f>
        <v>0</v>
      </c>
      <c r="H16" s="70"/>
      <c r="I16" s="68">
        <f>C16*1.03</f>
        <v>0</v>
      </c>
      <c r="J16" s="105">
        <f>9*K16</f>
        <v>0</v>
      </c>
      <c r="K16" s="164">
        <v>0</v>
      </c>
      <c r="L16" s="106">
        <f>ROUND((I16*J16),0)</f>
        <v>0</v>
      </c>
      <c r="M16" s="70"/>
      <c r="N16" s="68">
        <f>I16*1.03</f>
        <v>0</v>
      </c>
      <c r="O16" s="105">
        <f>9*P16</f>
        <v>0</v>
      </c>
      <c r="P16" s="164">
        <v>0</v>
      </c>
      <c r="Q16" s="106">
        <f>ROUND((N16*O16),0)</f>
        <v>0</v>
      </c>
      <c r="R16" s="70"/>
      <c r="S16" s="105">
        <f>(E16+J16+O16)/3</f>
        <v>0</v>
      </c>
      <c r="T16" s="69">
        <f>(F16+K16+P16)/3</f>
        <v>0</v>
      </c>
      <c r="U16" s="106">
        <f t="shared" ref="U16:U29" si="0">G16+L16+Q16</f>
        <v>0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28" customFormat="1" ht="15.75" customHeight="1">
      <c r="A17" s="71"/>
      <c r="B17" s="167">
        <v>0</v>
      </c>
      <c r="C17" s="73"/>
      <c r="D17" s="73"/>
      <c r="E17" s="105"/>
      <c r="F17" s="69"/>
      <c r="G17" s="109">
        <f>ROUND((G16*$B$17),0)</f>
        <v>0</v>
      </c>
      <c r="H17" s="75"/>
      <c r="I17" s="76"/>
      <c r="J17" s="105"/>
      <c r="K17" s="69"/>
      <c r="L17" s="109">
        <f>ROUND((L16*$B$17),0)</f>
        <v>0</v>
      </c>
      <c r="M17" s="75"/>
      <c r="N17" s="76"/>
      <c r="O17" s="105"/>
      <c r="P17" s="69"/>
      <c r="Q17" s="109">
        <f>ROUND((Q16*$B$17),0)</f>
        <v>0</v>
      </c>
      <c r="R17" s="75"/>
      <c r="S17" s="127"/>
      <c r="T17" s="75"/>
      <c r="U17" s="109">
        <f t="shared" si="0"/>
        <v>0</v>
      </c>
      <c r="V17" s="40"/>
      <c r="W17" s="40"/>
      <c r="X17" s="31"/>
      <c r="Y17" s="31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s="28" customFormat="1" ht="14.25" hidden="1" customHeight="1">
      <c r="A18" s="82" t="s">
        <v>27</v>
      </c>
      <c r="B18" s="83">
        <v>0</v>
      </c>
      <c r="C18" s="72"/>
      <c r="D18" s="72"/>
      <c r="E18" s="105"/>
      <c r="F18" s="69"/>
      <c r="G18" s="109">
        <f>B18</f>
        <v>0</v>
      </c>
      <c r="H18" s="75"/>
      <c r="I18" s="76"/>
      <c r="J18" s="105"/>
      <c r="K18" s="69"/>
      <c r="L18" s="109">
        <f>G18*1.03</f>
        <v>0</v>
      </c>
      <c r="M18" s="75"/>
      <c r="N18" s="76"/>
      <c r="O18" s="105"/>
      <c r="P18" s="69"/>
      <c r="Q18" s="109">
        <f>L18*1.03</f>
        <v>0</v>
      </c>
      <c r="R18" s="75"/>
      <c r="S18" s="127"/>
      <c r="T18" s="75"/>
      <c r="U18" s="109">
        <f t="shared" si="0"/>
        <v>0</v>
      </c>
      <c r="V18" s="40"/>
      <c r="W18" s="40"/>
      <c r="X18" s="31"/>
      <c r="Y18" s="31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s="28" customFormat="1" ht="15.75" customHeight="1">
      <c r="A19" s="71"/>
      <c r="B19" s="62"/>
      <c r="C19" s="72"/>
      <c r="D19" s="72"/>
      <c r="E19" s="105"/>
      <c r="F19" s="69"/>
      <c r="G19" s="110">
        <f>G16+G17+G18</f>
        <v>0</v>
      </c>
      <c r="H19" s="75"/>
      <c r="I19" s="76"/>
      <c r="J19" s="105"/>
      <c r="K19" s="69"/>
      <c r="L19" s="110">
        <f>L16+L17+L18</f>
        <v>0</v>
      </c>
      <c r="M19" s="75"/>
      <c r="N19" s="76"/>
      <c r="O19" s="105"/>
      <c r="P19" s="69"/>
      <c r="Q19" s="110">
        <f>Q16+Q17+Q18</f>
        <v>0</v>
      </c>
      <c r="R19" s="75"/>
      <c r="S19" s="127"/>
      <c r="T19" s="75"/>
      <c r="U19" s="110">
        <f t="shared" si="0"/>
        <v>0</v>
      </c>
      <c r="V19" s="40" t="b">
        <f>U19=U16+U17</f>
        <v>1</v>
      </c>
      <c r="W19" s="40"/>
      <c r="X19" s="31"/>
      <c r="Y19" s="31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s="28" customFormat="1" ht="7" customHeight="1">
      <c r="A20" s="71"/>
      <c r="B20" s="62"/>
      <c r="C20" s="72"/>
      <c r="D20" s="72"/>
      <c r="E20" s="105"/>
      <c r="F20" s="69"/>
      <c r="G20" s="106"/>
      <c r="H20" s="75"/>
      <c r="I20" s="76"/>
      <c r="J20" s="105"/>
      <c r="K20" s="69"/>
      <c r="L20" s="106"/>
      <c r="M20" s="75"/>
      <c r="N20" s="76"/>
      <c r="O20" s="105"/>
      <c r="P20" s="69"/>
      <c r="Q20" s="106"/>
      <c r="R20" s="75"/>
      <c r="S20" s="127"/>
      <c r="T20" s="75"/>
      <c r="U20" s="106"/>
      <c r="V20" s="40"/>
      <c r="W20" s="40"/>
      <c r="X20" s="31"/>
      <c r="Y20" s="31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s="28" customFormat="1" ht="24">
      <c r="A21" s="71"/>
      <c r="B21" s="62"/>
      <c r="C21" s="72"/>
      <c r="D21" s="72"/>
      <c r="E21" s="101" t="s">
        <v>46</v>
      </c>
      <c r="F21" s="98" t="s">
        <v>26</v>
      </c>
      <c r="G21" s="102" t="s">
        <v>10</v>
      </c>
      <c r="H21" s="97"/>
      <c r="I21" s="98" t="s">
        <v>18</v>
      </c>
      <c r="J21" s="101" t="s">
        <v>46</v>
      </c>
      <c r="K21" s="98" t="s">
        <v>26</v>
      </c>
      <c r="L21" s="102" t="s">
        <v>10</v>
      </c>
      <c r="M21" s="97"/>
      <c r="N21" s="98" t="s">
        <v>18</v>
      </c>
      <c r="O21" s="101" t="s">
        <v>46</v>
      </c>
      <c r="P21" s="98" t="s">
        <v>26</v>
      </c>
      <c r="Q21" s="102" t="s">
        <v>10</v>
      </c>
      <c r="R21" s="75"/>
      <c r="S21" s="101" t="s">
        <v>46</v>
      </c>
      <c r="T21" s="98" t="s">
        <v>26</v>
      </c>
      <c r="U21" s="102" t="s">
        <v>10</v>
      </c>
      <c r="V21" s="40"/>
      <c r="W21" s="40"/>
      <c r="X21" s="31"/>
      <c r="Y21" s="31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s="24" customFormat="1" ht="15.75" customHeight="1">
      <c r="A22" s="165" t="s">
        <v>45</v>
      </c>
      <c r="B22" s="166">
        <v>0</v>
      </c>
      <c r="C22" s="166">
        <f>B22/12</f>
        <v>0</v>
      </c>
      <c r="D22" s="68"/>
      <c r="E22" s="105">
        <f>9*F22</f>
        <v>0</v>
      </c>
      <c r="F22" s="164">
        <v>0</v>
      </c>
      <c r="G22" s="106">
        <f>ROUND((C22*E22),0)</f>
        <v>0</v>
      </c>
      <c r="H22" s="70"/>
      <c r="I22" s="68">
        <f>C22*1.03</f>
        <v>0</v>
      </c>
      <c r="J22" s="105">
        <f>9*K22</f>
        <v>0</v>
      </c>
      <c r="K22" s="164">
        <v>0</v>
      </c>
      <c r="L22" s="106">
        <f>ROUND((I22*J22),0)</f>
        <v>0</v>
      </c>
      <c r="M22" s="70"/>
      <c r="N22" s="68">
        <f>I22*1.03</f>
        <v>0</v>
      </c>
      <c r="O22" s="105">
        <f>9*P22</f>
        <v>0</v>
      </c>
      <c r="P22" s="164">
        <v>0</v>
      </c>
      <c r="Q22" s="106">
        <f>ROUND((N22*O22),0)</f>
        <v>0</v>
      </c>
      <c r="R22" s="70"/>
      <c r="S22" s="105">
        <f>(E22+J22+O22)/3</f>
        <v>0</v>
      </c>
      <c r="T22" s="69">
        <f>(F22+K22+P22)/3</f>
        <v>0</v>
      </c>
      <c r="U22" s="106">
        <f t="shared" ref="U22:U25" si="1">G22+L22+Q22</f>
        <v>0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s="28" customFormat="1" ht="15.75" customHeight="1">
      <c r="A23" s="71"/>
      <c r="B23" s="167">
        <v>0</v>
      </c>
      <c r="C23" s="73"/>
      <c r="D23" s="73"/>
      <c r="E23" s="105"/>
      <c r="F23" s="80"/>
      <c r="G23" s="109">
        <f>ROUND((G22*$B$23),0)</f>
        <v>0</v>
      </c>
      <c r="H23" s="75"/>
      <c r="I23" s="76"/>
      <c r="J23" s="105"/>
      <c r="K23" s="81"/>
      <c r="L23" s="109">
        <f>ROUND((L22*$B$23),0)</f>
        <v>0</v>
      </c>
      <c r="M23" s="75"/>
      <c r="N23" s="76"/>
      <c r="O23" s="105"/>
      <c r="P23" s="81"/>
      <c r="Q23" s="109">
        <f>ROUND((Q22*$B$23),0)</f>
        <v>0</v>
      </c>
      <c r="R23" s="75"/>
      <c r="S23" s="127"/>
      <c r="T23" s="75"/>
      <c r="U23" s="109">
        <f t="shared" si="1"/>
        <v>0</v>
      </c>
      <c r="V23" s="40"/>
      <c r="W23" s="40"/>
      <c r="X23" s="31"/>
      <c r="Y23" s="31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s="28" customFormat="1" ht="8.25" hidden="1" customHeight="1">
      <c r="A24" s="82" t="s">
        <v>27</v>
      </c>
      <c r="B24" s="83">
        <v>0</v>
      </c>
      <c r="C24" s="72"/>
      <c r="D24" s="72"/>
      <c r="E24" s="105"/>
      <c r="F24" s="80"/>
      <c r="G24" s="109">
        <f>B24</f>
        <v>0</v>
      </c>
      <c r="H24" s="75"/>
      <c r="I24" s="76"/>
      <c r="J24" s="105"/>
      <c r="K24" s="81"/>
      <c r="L24" s="109">
        <f>G24*1.03</f>
        <v>0</v>
      </c>
      <c r="M24" s="75"/>
      <c r="N24" s="76"/>
      <c r="O24" s="105"/>
      <c r="P24" s="81"/>
      <c r="Q24" s="109">
        <f>L24*1.03</f>
        <v>0</v>
      </c>
      <c r="R24" s="75"/>
      <c r="S24" s="127"/>
      <c r="T24" s="75"/>
      <c r="U24" s="109">
        <f t="shared" si="1"/>
        <v>0</v>
      </c>
      <c r="V24" s="40"/>
      <c r="W24" s="40"/>
      <c r="X24" s="31"/>
      <c r="Y24" s="31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s="28" customFormat="1" ht="15.75" customHeight="1">
      <c r="A25" s="71"/>
      <c r="B25" s="62"/>
      <c r="C25" s="72"/>
      <c r="D25" s="72"/>
      <c r="E25" s="105"/>
      <c r="F25" s="80"/>
      <c r="G25" s="110">
        <f>G22+G23+G24</f>
        <v>0</v>
      </c>
      <c r="H25" s="75"/>
      <c r="I25" s="76"/>
      <c r="J25" s="105"/>
      <c r="K25" s="81"/>
      <c r="L25" s="110">
        <f>L22+L23+L24</f>
        <v>0</v>
      </c>
      <c r="M25" s="75"/>
      <c r="N25" s="76"/>
      <c r="O25" s="105"/>
      <c r="P25" s="81"/>
      <c r="Q25" s="110">
        <f>Q22+Q23+Q24</f>
        <v>0</v>
      </c>
      <c r="R25" s="75"/>
      <c r="S25" s="127"/>
      <c r="T25" s="75"/>
      <c r="U25" s="110">
        <f t="shared" si="1"/>
        <v>0</v>
      </c>
      <c r="V25" s="40" t="b">
        <f>U25=U22+U23</f>
        <v>1</v>
      </c>
      <c r="W25" s="40"/>
      <c r="X25" s="31"/>
      <c r="Y25" s="31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s="28" customFormat="1" ht="7" customHeight="1">
      <c r="A26" s="71"/>
      <c r="B26" s="62"/>
      <c r="C26" s="72"/>
      <c r="D26" s="72"/>
      <c r="E26" s="105"/>
      <c r="F26" s="80"/>
      <c r="G26" s="109"/>
      <c r="H26" s="75"/>
      <c r="I26" s="76"/>
      <c r="J26" s="105"/>
      <c r="K26" s="81"/>
      <c r="L26" s="109"/>
      <c r="M26" s="75"/>
      <c r="N26" s="76"/>
      <c r="O26" s="105"/>
      <c r="P26" s="81"/>
      <c r="Q26" s="109"/>
      <c r="R26" s="75"/>
      <c r="S26" s="127"/>
      <c r="T26" s="75"/>
      <c r="U26" s="109"/>
      <c r="V26" s="40"/>
      <c r="W26" s="40"/>
      <c r="X26" s="31"/>
      <c r="Y26" s="31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s="24" customFormat="1" ht="15.5">
      <c r="A27" s="100" t="s">
        <v>57</v>
      </c>
      <c r="B27" s="62"/>
      <c r="C27" s="66"/>
      <c r="D27" s="66"/>
      <c r="E27" s="105"/>
      <c r="F27" s="80"/>
      <c r="G27" s="106">
        <f>G11+G16+G22</f>
        <v>0</v>
      </c>
      <c r="H27" s="70"/>
      <c r="I27" s="62"/>
      <c r="J27" s="105"/>
      <c r="K27" s="81"/>
      <c r="L27" s="106">
        <f>L11+L16+L22</f>
        <v>0</v>
      </c>
      <c r="M27" s="70"/>
      <c r="N27" s="62"/>
      <c r="O27" s="105"/>
      <c r="P27" s="81"/>
      <c r="Q27" s="106">
        <f>Q11+Q16+Q22</f>
        <v>0</v>
      </c>
      <c r="R27" s="70"/>
      <c r="S27" s="123"/>
      <c r="T27" s="70"/>
      <c r="U27" s="106">
        <f t="shared" si="0"/>
        <v>0</v>
      </c>
      <c r="V27" s="31" t="b">
        <f>U27=U13+U19+U25</f>
        <v>1</v>
      </c>
      <c r="W27" s="31"/>
      <c r="X27" s="31"/>
      <c r="Y27" s="31"/>
      <c r="Z27" s="31"/>
      <c r="AA27" s="31"/>
      <c r="AB27" s="31"/>
      <c r="AC27" s="31"/>
      <c r="AD27" s="31"/>
      <c r="AE27" s="31"/>
      <c r="AH27" s="31"/>
      <c r="AI27" s="31"/>
    </row>
    <row r="28" spans="1:35" s="24" customFormat="1" ht="15.5">
      <c r="A28" s="100" t="s">
        <v>58</v>
      </c>
      <c r="B28" s="62"/>
      <c r="C28" s="66"/>
      <c r="D28" s="66"/>
      <c r="E28" s="133"/>
      <c r="F28" s="80"/>
      <c r="G28" s="106">
        <f>G12+G17+G23</f>
        <v>0</v>
      </c>
      <c r="H28" s="86"/>
      <c r="I28" s="59"/>
      <c r="J28" s="133"/>
      <c r="K28" s="81"/>
      <c r="L28" s="106">
        <f>L12+L17+L23</f>
        <v>0</v>
      </c>
      <c r="M28" s="86"/>
      <c r="N28" s="59"/>
      <c r="O28" s="133"/>
      <c r="P28" s="81"/>
      <c r="Q28" s="106">
        <f>Q12+Q17+Q23</f>
        <v>0</v>
      </c>
      <c r="R28" s="86"/>
      <c r="S28" s="126"/>
      <c r="T28" s="86"/>
      <c r="U28" s="106">
        <f t="shared" si="0"/>
        <v>0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H28" s="31"/>
      <c r="AI28" s="31"/>
    </row>
    <row r="29" spans="1:35" s="24" customFormat="1" ht="18.75" customHeight="1">
      <c r="A29" s="58" t="s">
        <v>56</v>
      </c>
      <c r="B29" s="62"/>
      <c r="C29" s="62"/>
      <c r="D29" s="62"/>
      <c r="E29" s="134">
        <f>SUM(E11:E25)</f>
        <v>0</v>
      </c>
      <c r="F29" s="135"/>
      <c r="G29" s="111">
        <f>G27+G28</f>
        <v>0</v>
      </c>
      <c r="H29" s="86"/>
      <c r="I29" s="59"/>
      <c r="J29" s="134">
        <f>SUM(J11:J25)</f>
        <v>0</v>
      </c>
      <c r="K29" s="136"/>
      <c r="L29" s="111">
        <f>L27+L28</f>
        <v>0</v>
      </c>
      <c r="M29" s="86"/>
      <c r="N29" s="59"/>
      <c r="O29" s="134">
        <f>SUM(O11:O25)</f>
        <v>0</v>
      </c>
      <c r="P29" s="136"/>
      <c r="Q29" s="111">
        <f>Q27+Q28</f>
        <v>0</v>
      </c>
      <c r="R29" s="86"/>
      <c r="S29" s="146"/>
      <c r="T29" s="87"/>
      <c r="U29" s="111">
        <f t="shared" si="0"/>
        <v>0</v>
      </c>
      <c r="V29" s="31" t="b">
        <f>U29=U28+U27</f>
        <v>1</v>
      </c>
      <c r="W29" s="31"/>
      <c r="X29" s="31"/>
      <c r="Y29" s="31"/>
      <c r="Z29" s="31"/>
      <c r="AA29" s="31"/>
      <c r="AB29" s="31"/>
      <c r="AC29" s="31"/>
      <c r="AD29" s="31"/>
      <c r="AE29" s="31"/>
      <c r="AH29" s="31"/>
      <c r="AI29" s="31"/>
    </row>
    <row r="30" spans="1:35" s="24" customFormat="1" ht="7" customHeight="1">
      <c r="A30" s="85"/>
      <c r="B30" s="62"/>
      <c r="C30" s="62"/>
      <c r="D30" s="62"/>
      <c r="E30" s="105"/>
      <c r="F30" s="80"/>
      <c r="G30" s="112"/>
      <c r="H30" s="86"/>
      <c r="I30" s="59"/>
      <c r="J30" s="105"/>
      <c r="K30" s="81" t="s">
        <v>42</v>
      </c>
      <c r="L30" s="112"/>
      <c r="M30" s="86"/>
      <c r="N30" s="59"/>
      <c r="O30" s="133"/>
      <c r="P30" s="81"/>
      <c r="Q30" s="112"/>
      <c r="R30" s="86"/>
      <c r="S30" s="143"/>
      <c r="T30" s="91"/>
      <c r="U30" s="115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H30" s="31"/>
      <c r="AI30" s="31"/>
    </row>
    <row r="31" spans="1:35" s="24" customFormat="1" ht="18.75" customHeight="1">
      <c r="A31" s="60" t="s">
        <v>49</v>
      </c>
      <c r="B31" s="62"/>
      <c r="C31" s="62"/>
      <c r="D31" s="62"/>
      <c r="E31" s="105"/>
      <c r="F31" s="80"/>
      <c r="G31" s="176">
        <v>0</v>
      </c>
      <c r="H31" s="86"/>
      <c r="I31" s="59"/>
      <c r="J31" s="105"/>
      <c r="K31" s="81"/>
      <c r="L31" s="176">
        <v>0</v>
      </c>
      <c r="M31" s="86"/>
      <c r="N31" s="59"/>
      <c r="O31" s="105"/>
      <c r="P31" s="81"/>
      <c r="Q31" s="176">
        <v>0</v>
      </c>
      <c r="R31" s="86"/>
      <c r="S31" s="126"/>
      <c r="T31" s="86"/>
      <c r="U31" s="112">
        <f>G31+L31+Q31</f>
        <v>0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H31" s="31"/>
      <c r="AI31" s="31"/>
    </row>
    <row r="32" spans="1:35" s="30" customFormat="1" ht="9.5" customHeight="1">
      <c r="A32" s="88"/>
      <c r="B32" s="89"/>
      <c r="C32" s="88"/>
      <c r="D32" s="88"/>
      <c r="E32" s="113"/>
      <c r="F32" s="90"/>
      <c r="G32" s="114"/>
      <c r="H32" s="88"/>
      <c r="I32" s="89"/>
      <c r="J32" s="113"/>
      <c r="K32" s="90"/>
      <c r="L32" s="114"/>
      <c r="M32" s="88"/>
      <c r="N32" s="89"/>
      <c r="O32" s="113"/>
      <c r="P32" s="90"/>
      <c r="Q32" s="114"/>
      <c r="R32" s="88"/>
      <c r="S32" s="128"/>
      <c r="T32" s="88"/>
      <c r="U32" s="114"/>
      <c r="V32" s="42"/>
      <c r="W32" s="42" t="s">
        <v>31</v>
      </c>
      <c r="X32" s="42"/>
      <c r="Y32" s="42"/>
      <c r="Z32" s="42"/>
      <c r="AA32" s="42"/>
      <c r="AB32" s="42"/>
      <c r="AC32" s="42"/>
      <c r="AD32" s="42"/>
      <c r="AE32" s="42"/>
      <c r="AH32" s="42"/>
      <c r="AI32" s="42"/>
    </row>
    <row r="33" spans="1:35" s="24" customFormat="1" ht="15.75" customHeight="1">
      <c r="A33" s="60" t="s">
        <v>50</v>
      </c>
      <c r="B33" s="62"/>
      <c r="C33" s="62"/>
      <c r="D33" s="62"/>
      <c r="E33" s="103"/>
      <c r="F33" s="62"/>
      <c r="G33" s="104"/>
      <c r="H33" s="66"/>
      <c r="I33" s="62"/>
      <c r="J33" s="120"/>
      <c r="K33" s="66"/>
      <c r="L33" s="104"/>
      <c r="M33" s="66"/>
      <c r="N33" s="62"/>
      <c r="O33" s="120"/>
      <c r="P33" s="66"/>
      <c r="Q33" s="104"/>
      <c r="R33" s="66"/>
      <c r="S33" s="120"/>
      <c r="T33" s="66"/>
      <c r="U33" s="104"/>
      <c r="V33" s="31"/>
      <c r="W33" s="33" t="s">
        <v>12</v>
      </c>
      <c r="X33" s="33" t="s">
        <v>7</v>
      </c>
      <c r="Y33" s="33" t="s">
        <v>8</v>
      </c>
      <c r="Z33" s="47" t="s">
        <v>9</v>
      </c>
      <c r="AA33" s="33" t="s">
        <v>11</v>
      </c>
      <c r="AB33" s="33" t="s">
        <v>3</v>
      </c>
      <c r="AC33" s="33" t="s">
        <v>20</v>
      </c>
      <c r="AD33" s="33" t="s">
        <v>21</v>
      </c>
      <c r="AE33" s="31"/>
      <c r="AH33" s="31"/>
      <c r="AI33" s="31"/>
    </row>
    <row r="34" spans="1:35" s="24" customFormat="1" ht="33.75" customHeight="1">
      <c r="A34" s="154" t="s">
        <v>67</v>
      </c>
      <c r="B34" s="154"/>
      <c r="C34" s="62"/>
      <c r="D34" s="62"/>
      <c r="E34" s="103"/>
      <c r="F34" s="62"/>
      <c r="G34" s="106">
        <f>AD34</f>
        <v>0</v>
      </c>
      <c r="H34" s="70"/>
      <c r="I34" s="68"/>
      <c r="J34" s="121"/>
      <c r="K34" s="80"/>
      <c r="L34" s="106">
        <f>AD34</f>
        <v>0</v>
      </c>
      <c r="M34" s="70"/>
      <c r="N34" s="68"/>
      <c r="O34" s="121"/>
      <c r="P34" s="80"/>
      <c r="Q34" s="106">
        <f>AD34</f>
        <v>0</v>
      </c>
      <c r="R34" s="70"/>
      <c r="S34" s="123"/>
      <c r="T34" s="70"/>
      <c r="U34" s="106">
        <f>G34+L34+Q34</f>
        <v>0</v>
      </c>
      <c r="V34" s="31"/>
      <c r="W34" s="169">
        <v>0</v>
      </c>
      <c r="X34" s="169">
        <v>0</v>
      </c>
      <c r="Y34" s="169">
        <v>0</v>
      </c>
      <c r="Z34" s="170">
        <v>0</v>
      </c>
      <c r="AA34" s="169">
        <v>0</v>
      </c>
      <c r="AB34" s="34">
        <f>SUM(W34:AA34)</f>
        <v>0</v>
      </c>
      <c r="AC34" s="171">
        <v>0</v>
      </c>
      <c r="AD34" s="34">
        <f>AB34*AC34</f>
        <v>0</v>
      </c>
      <c r="AE34" s="31"/>
      <c r="AH34" s="31"/>
      <c r="AI34" s="31"/>
    </row>
    <row r="35" spans="1:35" s="24" customFormat="1" ht="15.75" customHeight="1">
      <c r="A35" s="58" t="s">
        <v>60</v>
      </c>
      <c r="B35" s="62"/>
      <c r="C35" s="62"/>
      <c r="D35" s="62"/>
      <c r="E35" s="137"/>
      <c r="F35" s="138"/>
      <c r="G35" s="115">
        <f>SUM(G34:G34)</f>
        <v>0</v>
      </c>
      <c r="H35" s="86"/>
      <c r="I35" s="59"/>
      <c r="J35" s="139"/>
      <c r="K35" s="140"/>
      <c r="L35" s="115">
        <f>SUM(L34:L34)</f>
        <v>0</v>
      </c>
      <c r="M35" s="86"/>
      <c r="N35" s="59"/>
      <c r="O35" s="139"/>
      <c r="P35" s="140"/>
      <c r="Q35" s="115">
        <f>SUM(Q34:Q34)</f>
        <v>0</v>
      </c>
      <c r="R35" s="86"/>
      <c r="S35" s="143"/>
      <c r="T35" s="91"/>
      <c r="U35" s="115">
        <f>G35+L35+Q35</f>
        <v>0</v>
      </c>
      <c r="V35" s="31" t="b">
        <f>U35=U34</f>
        <v>1</v>
      </c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s="24" customFormat="1" ht="7" customHeight="1">
      <c r="A36" s="85"/>
      <c r="B36" s="62"/>
      <c r="C36" s="62"/>
      <c r="D36" s="62"/>
      <c r="E36" s="103"/>
      <c r="F36" s="62"/>
      <c r="G36" s="112"/>
      <c r="H36" s="86"/>
      <c r="I36" s="59"/>
      <c r="J36" s="122"/>
      <c r="K36" s="60"/>
      <c r="L36" s="112"/>
      <c r="M36" s="86"/>
      <c r="N36" s="59"/>
      <c r="O36" s="122"/>
      <c r="P36" s="60"/>
      <c r="Q36" s="112"/>
      <c r="R36" s="86"/>
      <c r="S36" s="126"/>
      <c r="T36" s="86"/>
      <c r="U36" s="112"/>
      <c r="V36" s="31"/>
      <c r="W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s="24" customFormat="1" ht="15.75" customHeight="1">
      <c r="A37" s="60" t="s">
        <v>51</v>
      </c>
      <c r="B37" s="62"/>
      <c r="C37" s="62"/>
      <c r="D37" s="62"/>
      <c r="E37" s="103"/>
      <c r="F37" s="62"/>
      <c r="G37" s="112">
        <v>0</v>
      </c>
      <c r="H37" s="86"/>
      <c r="I37" s="59"/>
      <c r="J37" s="122"/>
      <c r="K37" s="60"/>
      <c r="L37" s="112">
        <v>0</v>
      </c>
      <c r="M37" s="86"/>
      <c r="N37" s="59"/>
      <c r="O37" s="122"/>
      <c r="P37" s="60"/>
      <c r="Q37" s="112">
        <v>0</v>
      </c>
      <c r="R37" s="86"/>
      <c r="S37" s="126"/>
      <c r="T37" s="86"/>
      <c r="U37" s="112">
        <f>G37+L37+Q37</f>
        <v>0</v>
      </c>
      <c r="V37" s="31"/>
      <c r="W37" s="31"/>
      <c r="X37" s="35" t="s">
        <v>15</v>
      </c>
      <c r="Y37" s="35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s="24" customFormat="1" ht="10" customHeight="1">
      <c r="A38" s="66"/>
      <c r="B38" s="62"/>
      <c r="C38" s="62"/>
      <c r="D38" s="62"/>
      <c r="E38" s="103"/>
      <c r="F38" s="62"/>
      <c r="G38" s="104"/>
      <c r="H38" s="66"/>
      <c r="I38" s="62"/>
      <c r="J38" s="120"/>
      <c r="K38" s="66"/>
      <c r="L38" s="104"/>
      <c r="M38" s="66"/>
      <c r="N38" s="62"/>
      <c r="O38" s="120"/>
      <c r="P38" s="66"/>
      <c r="Q38" s="104"/>
      <c r="R38" s="66"/>
      <c r="S38" s="120"/>
      <c r="T38" s="66"/>
      <c r="U38" s="104"/>
      <c r="V38" s="31"/>
      <c r="X38" s="33"/>
      <c r="Y38" s="36" t="s">
        <v>10</v>
      </c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s="24" customFormat="1" ht="15.75" customHeight="1">
      <c r="A39" s="60" t="s">
        <v>52</v>
      </c>
      <c r="B39" s="59"/>
      <c r="C39" s="59"/>
      <c r="D39" s="59"/>
      <c r="E39" s="116"/>
      <c r="F39" s="61"/>
      <c r="G39" s="117"/>
      <c r="H39" s="60"/>
      <c r="I39" s="59"/>
      <c r="J39" s="122"/>
      <c r="K39" s="60"/>
      <c r="L39" s="117"/>
      <c r="M39" s="60"/>
      <c r="N39" s="59"/>
      <c r="O39" s="122"/>
      <c r="P39" s="60"/>
      <c r="Q39" s="117"/>
      <c r="R39" s="60"/>
      <c r="S39" s="122"/>
      <c r="T39" s="60"/>
      <c r="U39" s="117"/>
      <c r="V39" s="31"/>
      <c r="X39" s="33" t="s">
        <v>14</v>
      </c>
      <c r="Y39" s="172">
        <v>0</v>
      </c>
      <c r="Z39" s="35"/>
      <c r="AA39" s="35"/>
      <c r="AB39" s="31"/>
      <c r="AC39" s="31"/>
      <c r="AD39" s="31"/>
      <c r="AE39" s="31"/>
      <c r="AF39" s="31"/>
      <c r="AG39" s="31"/>
      <c r="AH39" s="31"/>
      <c r="AI39" s="31"/>
    </row>
    <row r="40" spans="1:35" s="24" customFormat="1" ht="15.75" customHeight="1">
      <c r="A40" s="67" t="s">
        <v>40</v>
      </c>
      <c r="B40" s="62"/>
      <c r="C40" s="62"/>
      <c r="D40" s="62"/>
      <c r="E40" s="103"/>
      <c r="F40" s="62"/>
      <c r="G40" s="177">
        <v>0</v>
      </c>
      <c r="H40" s="70"/>
      <c r="I40" s="68"/>
      <c r="J40" s="123"/>
      <c r="K40" s="70"/>
      <c r="L40" s="177">
        <v>0</v>
      </c>
      <c r="M40" s="70"/>
      <c r="N40" s="68"/>
      <c r="O40" s="123"/>
      <c r="P40" s="70"/>
      <c r="Q40" s="177">
        <v>0</v>
      </c>
      <c r="R40" s="70"/>
      <c r="S40" s="123"/>
      <c r="T40" s="70"/>
      <c r="U40" s="177">
        <f>G40+L40+Q40</f>
        <v>0</v>
      </c>
      <c r="V40" s="31"/>
      <c r="X40" s="173" t="s">
        <v>28</v>
      </c>
      <c r="Y40" s="174"/>
      <c r="Z40" s="48"/>
      <c r="AA40" s="48"/>
      <c r="AB40" s="31"/>
      <c r="AC40" s="31"/>
      <c r="AD40" s="51"/>
      <c r="AE40" s="31"/>
      <c r="AF40" s="31"/>
      <c r="AG40" s="31"/>
      <c r="AH40" s="31"/>
      <c r="AI40" s="31"/>
    </row>
    <row r="41" spans="1:35" s="24" customFormat="1" ht="15.75" customHeight="1">
      <c r="A41" s="67" t="s">
        <v>39</v>
      </c>
      <c r="B41" s="62"/>
      <c r="C41" s="62"/>
      <c r="D41" s="62"/>
      <c r="E41" s="103"/>
      <c r="F41" s="62"/>
      <c r="G41" s="178">
        <v>0</v>
      </c>
      <c r="H41" s="92"/>
      <c r="I41" s="93"/>
      <c r="J41" s="124"/>
      <c r="K41" s="92"/>
      <c r="L41" s="178">
        <v>0</v>
      </c>
      <c r="M41" s="92"/>
      <c r="N41" s="93"/>
      <c r="O41" s="124"/>
      <c r="P41" s="92"/>
      <c r="Q41" s="178">
        <v>0</v>
      </c>
      <c r="R41" s="92"/>
      <c r="S41" s="124"/>
      <c r="T41" s="92"/>
      <c r="U41" s="178">
        <f>G41+L41+Q41</f>
        <v>0</v>
      </c>
      <c r="V41" s="31"/>
      <c r="X41" s="57" t="s">
        <v>29</v>
      </c>
      <c r="Y41" s="172">
        <v>0</v>
      </c>
      <c r="Z41" s="48"/>
      <c r="AA41" s="48"/>
      <c r="AB41" s="31"/>
      <c r="AC41" s="31"/>
      <c r="AD41" s="31"/>
      <c r="AE41" s="31"/>
      <c r="AF41" s="31"/>
      <c r="AG41" s="31"/>
      <c r="AH41" s="31"/>
      <c r="AI41" s="31"/>
    </row>
    <row r="42" spans="1:35" s="24" customFormat="1" ht="15.75" customHeight="1">
      <c r="A42" s="67" t="s">
        <v>38</v>
      </c>
      <c r="B42" s="62"/>
      <c r="C42" s="62"/>
      <c r="D42" s="62"/>
      <c r="E42" s="103"/>
      <c r="F42" s="62"/>
      <c r="G42" s="178">
        <v>0</v>
      </c>
      <c r="H42" s="92"/>
      <c r="I42" s="93"/>
      <c r="J42" s="124"/>
      <c r="K42" s="92"/>
      <c r="L42" s="178">
        <v>0</v>
      </c>
      <c r="M42" s="92"/>
      <c r="N42" s="93"/>
      <c r="O42" s="124"/>
      <c r="P42" s="92"/>
      <c r="Q42" s="178">
        <v>0</v>
      </c>
      <c r="R42" s="92"/>
      <c r="S42" s="124"/>
      <c r="T42" s="92"/>
      <c r="U42" s="178">
        <f>G42+L42+Q42</f>
        <v>0</v>
      </c>
      <c r="V42" s="31"/>
      <c r="X42" s="57" t="s">
        <v>30</v>
      </c>
      <c r="Y42" s="172">
        <v>0</v>
      </c>
      <c r="Z42" s="48"/>
      <c r="AA42" s="48"/>
      <c r="AB42" s="31"/>
      <c r="AC42" s="31"/>
      <c r="AD42" s="31"/>
      <c r="AE42" s="31"/>
      <c r="AF42" s="31"/>
      <c r="AG42" s="31"/>
      <c r="AH42" s="31"/>
      <c r="AI42" s="31"/>
    </row>
    <row r="43" spans="1:35" s="24" customFormat="1" ht="15.75" customHeight="1">
      <c r="A43" s="67" t="s">
        <v>59</v>
      </c>
      <c r="B43" s="62"/>
      <c r="C43" s="62"/>
      <c r="D43" s="62"/>
      <c r="E43" s="103"/>
      <c r="F43" s="62"/>
      <c r="G43" s="118">
        <f>ROUND((E29*$Y$44),0)</f>
        <v>0</v>
      </c>
      <c r="H43" s="92"/>
      <c r="I43" s="93"/>
      <c r="J43" s="125"/>
      <c r="K43" s="92"/>
      <c r="L43" s="118">
        <f>ROUND((J29*$Y$44),0)</f>
        <v>0</v>
      </c>
      <c r="M43" s="92"/>
      <c r="N43" s="93"/>
      <c r="O43" s="124"/>
      <c r="P43" s="92"/>
      <c r="Q43" s="118">
        <f>ROUND((O29*$Y$44),0)</f>
        <v>0</v>
      </c>
      <c r="R43" s="92"/>
      <c r="S43" s="124"/>
      <c r="T43" s="92"/>
      <c r="U43" s="118">
        <f>G43+L43+Q43</f>
        <v>0</v>
      </c>
      <c r="V43" s="31"/>
      <c r="X43" s="33" t="s">
        <v>41</v>
      </c>
      <c r="Y43" s="37">
        <f>SUM(Y41:Y42)</f>
        <v>0</v>
      </c>
      <c r="Z43" s="49"/>
      <c r="AA43" s="49"/>
      <c r="AB43" s="31"/>
      <c r="AC43" s="31"/>
      <c r="AD43" s="31"/>
      <c r="AE43" s="31"/>
      <c r="AF43" s="31"/>
      <c r="AG43" s="31"/>
      <c r="AH43" s="31"/>
      <c r="AI43" s="31"/>
    </row>
    <row r="44" spans="1:35" s="24" customFormat="1" ht="15.75" customHeight="1">
      <c r="A44" s="58" t="s">
        <v>61</v>
      </c>
      <c r="B44" s="62"/>
      <c r="C44" s="62"/>
      <c r="D44" s="62"/>
      <c r="E44" s="137"/>
      <c r="F44" s="138"/>
      <c r="G44" s="115">
        <f>SUM(G40:G43)</f>
        <v>0</v>
      </c>
      <c r="H44" s="86"/>
      <c r="I44" s="86"/>
      <c r="J44" s="143"/>
      <c r="K44" s="91"/>
      <c r="L44" s="115">
        <f>SUM(L40:L43)</f>
        <v>0</v>
      </c>
      <c r="M44" s="86"/>
      <c r="N44" s="86"/>
      <c r="O44" s="143"/>
      <c r="P44" s="91"/>
      <c r="Q44" s="115">
        <f>SUM(Q40:Q43)</f>
        <v>0</v>
      </c>
      <c r="R44" s="86"/>
      <c r="S44" s="143"/>
      <c r="T44" s="91"/>
      <c r="U44" s="115">
        <f>G44+L44+Q44</f>
        <v>0</v>
      </c>
      <c r="V44" s="31"/>
      <c r="X44" s="33" t="s">
        <v>13</v>
      </c>
      <c r="Y44" s="172">
        <v>41.22</v>
      </c>
      <c r="Z44" s="43"/>
      <c r="AA44" s="43"/>
      <c r="AB44" s="31"/>
      <c r="AC44" s="31"/>
      <c r="AD44" s="31"/>
      <c r="AE44" s="31"/>
      <c r="AF44" s="31"/>
      <c r="AG44" s="31"/>
      <c r="AH44" s="31"/>
      <c r="AI44" s="31"/>
    </row>
    <row r="45" spans="1:35" s="24" customFormat="1" ht="7" customHeight="1">
      <c r="A45" s="66"/>
      <c r="B45" s="62"/>
      <c r="C45" s="62"/>
      <c r="D45" s="62"/>
      <c r="E45" s="103"/>
      <c r="F45" s="62"/>
      <c r="G45" s="104"/>
      <c r="H45" s="66"/>
      <c r="I45" s="62"/>
      <c r="J45" s="120"/>
      <c r="K45" s="66"/>
      <c r="L45" s="104"/>
      <c r="M45" s="66"/>
      <c r="N45" s="62"/>
      <c r="O45" s="120"/>
      <c r="P45" s="66"/>
      <c r="Q45" s="104"/>
      <c r="R45" s="66"/>
      <c r="S45" s="120"/>
      <c r="T45" s="66"/>
      <c r="U45" s="104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s="24" customFormat="1" ht="15.75" customHeight="1">
      <c r="A46" s="60" t="s">
        <v>53</v>
      </c>
      <c r="B46" s="59"/>
      <c r="C46" s="59"/>
      <c r="D46" s="59"/>
      <c r="E46" s="141"/>
      <c r="F46" s="142"/>
      <c r="G46" s="115">
        <f>G29+G31+G35+G37+G44</f>
        <v>0</v>
      </c>
      <c r="H46" s="86"/>
      <c r="I46" s="86"/>
      <c r="J46" s="143"/>
      <c r="K46" s="91"/>
      <c r="L46" s="115">
        <f>L29+L31+L35+L37+L44</f>
        <v>0</v>
      </c>
      <c r="M46" s="86"/>
      <c r="N46" s="86"/>
      <c r="O46" s="143"/>
      <c r="P46" s="91"/>
      <c r="Q46" s="115">
        <f>Q29+Q31+Q35+Q37+Q44</f>
        <v>0</v>
      </c>
      <c r="R46" s="86"/>
      <c r="S46" s="143"/>
      <c r="T46" s="91"/>
      <c r="U46" s="115">
        <f>G46+L46+Q46</f>
        <v>0</v>
      </c>
      <c r="V46" s="31" t="b">
        <f>G46+L46+Q46=U29+U35+U44</f>
        <v>1</v>
      </c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s="24" customFormat="1" ht="10" customHeight="1">
      <c r="A47" s="60"/>
      <c r="B47" s="59"/>
      <c r="C47" s="59"/>
      <c r="D47" s="59"/>
      <c r="E47" s="116"/>
      <c r="F47" s="61"/>
      <c r="G47" s="112"/>
      <c r="H47" s="86"/>
      <c r="I47" s="86"/>
      <c r="J47" s="126"/>
      <c r="K47" s="86"/>
      <c r="L47" s="112"/>
      <c r="M47" s="86"/>
      <c r="N47" s="86"/>
      <c r="O47" s="126"/>
      <c r="P47" s="86"/>
      <c r="Q47" s="112"/>
      <c r="R47" s="86"/>
      <c r="S47" s="126"/>
      <c r="T47" s="86"/>
      <c r="U47" s="112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s="24" customFormat="1" ht="15.75" customHeight="1">
      <c r="A48" s="60" t="s">
        <v>54</v>
      </c>
      <c r="B48" s="180">
        <v>0</v>
      </c>
      <c r="C48" s="66"/>
      <c r="D48" s="66"/>
      <c r="E48" s="145"/>
      <c r="F48" s="138"/>
      <c r="G48" s="110">
        <f>G46*$B$48</f>
        <v>0</v>
      </c>
      <c r="H48" s="70"/>
      <c r="I48" s="68"/>
      <c r="J48" s="144"/>
      <c r="K48" s="84"/>
      <c r="L48" s="110">
        <f>L46*$B$48</f>
        <v>0</v>
      </c>
      <c r="M48" s="70"/>
      <c r="N48" s="68"/>
      <c r="O48" s="144"/>
      <c r="P48" s="84"/>
      <c r="Q48" s="110">
        <f>Q46*B48</f>
        <v>0</v>
      </c>
      <c r="R48" s="70"/>
      <c r="S48" s="147"/>
      <c r="T48" s="84"/>
      <c r="U48" s="110">
        <f>G48+L48+Q48</f>
        <v>0</v>
      </c>
      <c r="V48" s="31" t="b">
        <f>G48+L48+Q48=U46*B48</f>
        <v>1</v>
      </c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s="24" customFormat="1" ht="10" customHeight="1">
      <c r="A49" s="66"/>
      <c r="B49" s="62"/>
      <c r="C49" s="62"/>
      <c r="D49" s="62"/>
      <c r="E49" s="119"/>
      <c r="F49" s="94"/>
      <c r="G49" s="106"/>
      <c r="H49" s="70"/>
      <c r="I49" s="68"/>
      <c r="J49" s="123"/>
      <c r="K49" s="70"/>
      <c r="L49" s="106"/>
      <c r="M49" s="70"/>
      <c r="N49" s="68"/>
      <c r="O49" s="123"/>
      <c r="P49" s="70"/>
      <c r="Q49" s="106"/>
      <c r="R49" s="70"/>
      <c r="S49" s="123"/>
      <c r="T49" s="70"/>
      <c r="U49" s="106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s="24" customFormat="1" ht="15.75" customHeight="1" thickBot="1">
      <c r="A50" s="60" t="s">
        <v>55</v>
      </c>
      <c r="B50" s="59"/>
      <c r="C50" s="59"/>
      <c r="D50" s="59"/>
      <c r="E50" s="129"/>
      <c r="F50" s="130"/>
      <c r="G50" s="131">
        <f>G46+G48</f>
        <v>0</v>
      </c>
      <c r="H50" s="86"/>
      <c r="I50" s="86"/>
      <c r="J50" s="132"/>
      <c r="K50" s="95"/>
      <c r="L50" s="131">
        <f>L46+L48</f>
        <v>0</v>
      </c>
      <c r="M50" s="86"/>
      <c r="N50" s="86"/>
      <c r="O50" s="132"/>
      <c r="P50" s="95"/>
      <c r="Q50" s="131">
        <f>Q46+Q48</f>
        <v>0</v>
      </c>
      <c r="R50" s="86"/>
      <c r="S50" s="132"/>
      <c r="T50" s="95"/>
      <c r="U50" s="131">
        <f>G50+L50+Q50</f>
        <v>0</v>
      </c>
      <c r="V50" s="31" t="b">
        <f>G50+L50+Q50=U29+U35+U31+U37+U44+U48</f>
        <v>1</v>
      </c>
      <c r="W50" s="31"/>
      <c r="X50" s="44"/>
      <c r="Y50" s="44"/>
      <c r="Z50" s="44"/>
      <c r="AA50" s="44"/>
      <c r="AB50" s="44"/>
      <c r="AC50" s="31"/>
      <c r="AD50" s="31"/>
      <c r="AE50" s="31"/>
      <c r="AF50" s="31"/>
      <c r="AG50" s="31"/>
      <c r="AH50" s="31"/>
      <c r="AI50" s="31"/>
    </row>
    <row r="51" spans="1:35" ht="10" customHeight="1" thickTop="1">
      <c r="A51" s="66"/>
      <c r="B51" s="62"/>
      <c r="C51" s="62"/>
      <c r="D51" s="62"/>
      <c r="E51" s="62"/>
      <c r="F51" s="62"/>
      <c r="G51" s="66"/>
      <c r="H51" s="66"/>
      <c r="I51" s="62"/>
      <c r="J51" s="66"/>
      <c r="K51" s="66"/>
      <c r="L51" s="66"/>
      <c r="M51" s="66"/>
      <c r="N51" s="62"/>
      <c r="O51" s="66"/>
      <c r="P51" s="66"/>
      <c r="Q51" s="66"/>
      <c r="R51" s="66"/>
      <c r="S51" s="66"/>
      <c r="T51" s="66"/>
      <c r="U51" s="66"/>
    </row>
    <row r="52" spans="1:35" s="24" customFormat="1" ht="15.75" customHeight="1">
      <c r="A52" s="60"/>
      <c r="B52" s="59"/>
      <c r="C52" s="59"/>
      <c r="D52" s="59"/>
      <c r="E52" s="59"/>
      <c r="F52" s="59"/>
      <c r="G52" s="86"/>
      <c r="H52" s="86"/>
      <c r="I52" s="77"/>
      <c r="J52" s="86"/>
      <c r="K52" s="86"/>
      <c r="L52" s="86"/>
      <c r="M52" s="86"/>
      <c r="N52" s="77"/>
      <c r="O52" s="86"/>
      <c r="P52" s="86"/>
      <c r="Q52" s="86"/>
      <c r="R52" s="86"/>
      <c r="S52" s="86"/>
      <c r="T52" s="86"/>
      <c r="U52" s="86"/>
      <c r="V52" s="31"/>
      <c r="W52" s="31"/>
      <c r="X52" s="44"/>
      <c r="Y52" s="44"/>
      <c r="Z52" s="44"/>
      <c r="AA52" s="44"/>
      <c r="AB52" s="44"/>
      <c r="AC52" s="31"/>
      <c r="AD52" s="31"/>
      <c r="AE52" s="31"/>
      <c r="AF52" s="31"/>
      <c r="AG52" s="31"/>
      <c r="AH52" s="31"/>
      <c r="AI52" s="31"/>
    </row>
    <row r="53" spans="1:35" ht="15.75" customHeight="1"/>
    <row r="54" spans="1:35" ht="15.75" customHeight="1">
      <c r="G54" s="56">
        <v>165120</v>
      </c>
      <c r="H54" s="56"/>
      <c r="I54" s="56"/>
      <c r="J54" s="56"/>
      <c r="K54" s="56"/>
      <c r="L54" s="56">
        <v>169562</v>
      </c>
      <c r="M54" s="56"/>
      <c r="N54" s="56"/>
      <c r="O54" s="56"/>
      <c r="P54" s="56"/>
      <c r="Q54" s="56">
        <v>174891</v>
      </c>
      <c r="R54" s="56"/>
      <c r="S54" s="56"/>
      <c r="T54" s="56"/>
      <c r="U54" s="56">
        <v>509573</v>
      </c>
    </row>
  </sheetData>
  <mergeCells count="21">
    <mergeCell ref="X40:Y40"/>
    <mergeCell ref="A4:U4"/>
    <mergeCell ref="A5:U5"/>
    <mergeCell ref="Y10:Y11"/>
    <mergeCell ref="Z10:Z11"/>
    <mergeCell ref="AA10:AA11"/>
    <mergeCell ref="AB10:AB11"/>
    <mergeCell ref="AC10:AC11"/>
    <mergeCell ref="A34:B34"/>
    <mergeCell ref="E8:G8"/>
    <mergeCell ref="J8:L8"/>
    <mergeCell ref="O8:Q8"/>
    <mergeCell ref="W10:W11"/>
    <mergeCell ref="X10:X11"/>
    <mergeCell ref="A1:U1"/>
    <mergeCell ref="A3:U3"/>
    <mergeCell ref="E7:G7"/>
    <mergeCell ref="J7:L7"/>
    <mergeCell ref="O7:Q7"/>
    <mergeCell ref="S7:U7"/>
    <mergeCell ref="S8:U8"/>
  </mergeCells>
  <pageMargins left="0.5" right="0.5" top="0.5" bottom="0.5" header="0.3" footer="0.3"/>
  <pageSetup scale="7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9"/>
  <sheetViews>
    <sheetView workbookViewId="0">
      <selection activeCell="F36" sqref="F36"/>
    </sheetView>
  </sheetViews>
  <sheetFormatPr defaultColWidth="9.1796875" defaultRowHeight="14.5"/>
  <cols>
    <col min="1" max="1" width="33" style="2" bestFit="1" customWidth="1"/>
    <col min="2" max="5" width="14.81640625" style="2" customWidth="1"/>
    <col min="6" max="16384" width="9.1796875" style="2"/>
  </cols>
  <sheetData>
    <row r="1" spans="1:5" ht="21" customHeight="1">
      <c r="A1" s="3" t="s">
        <v>4</v>
      </c>
    </row>
    <row r="2" spans="1:5" ht="21" customHeight="1">
      <c r="B2" s="1" t="s">
        <v>0</v>
      </c>
      <c r="C2" s="1" t="s">
        <v>1</v>
      </c>
      <c r="D2" s="1" t="s">
        <v>2</v>
      </c>
      <c r="E2" s="1" t="s">
        <v>3</v>
      </c>
    </row>
    <row r="3" spans="1:5">
      <c r="A3" s="4"/>
      <c r="B3" s="5"/>
      <c r="C3" s="5"/>
      <c r="D3" s="5"/>
      <c r="E3" s="5">
        <f>SUM(B3:D3)</f>
        <v>0</v>
      </c>
    </row>
    <row r="4" spans="1:5">
      <c r="A4" s="4"/>
      <c r="B4" s="6"/>
      <c r="C4" s="6"/>
      <c r="D4" s="6"/>
      <c r="E4" s="7">
        <f t="shared" ref="E4:E8" si="0">SUM(B4:D4)</f>
        <v>0</v>
      </c>
    </row>
    <row r="5" spans="1:5">
      <c r="A5" s="4"/>
      <c r="B5" s="6"/>
      <c r="C5" s="6"/>
      <c r="D5" s="6"/>
      <c r="E5" s="7">
        <f t="shared" si="0"/>
        <v>0</v>
      </c>
    </row>
    <row r="6" spans="1:5">
      <c r="A6" s="4"/>
      <c r="B6" s="6"/>
      <c r="C6" s="6"/>
      <c r="D6" s="6"/>
      <c r="E6" s="7">
        <f t="shared" si="0"/>
        <v>0</v>
      </c>
    </row>
    <row r="7" spans="1:5">
      <c r="A7" s="4"/>
      <c r="B7" s="6"/>
      <c r="C7" s="6"/>
      <c r="D7" s="6"/>
      <c r="E7" s="7">
        <f t="shared" si="0"/>
        <v>0</v>
      </c>
    </row>
    <row r="8" spans="1:5">
      <c r="A8" s="4"/>
      <c r="B8" s="6"/>
      <c r="C8" s="6"/>
      <c r="D8" s="6"/>
      <c r="E8" s="7">
        <f t="shared" si="0"/>
        <v>0</v>
      </c>
    </row>
    <row r="9" spans="1:5" ht="15" thickBot="1">
      <c r="A9" s="8" t="s">
        <v>5</v>
      </c>
      <c r="B9" s="9">
        <f>SUM(B3:B8)</f>
        <v>0</v>
      </c>
      <c r="C9" s="9">
        <f t="shared" ref="C9:E9" si="1">SUM(C3:C8)</f>
        <v>0</v>
      </c>
      <c r="D9" s="9">
        <f t="shared" si="1"/>
        <v>0</v>
      </c>
      <c r="E9" s="9">
        <f t="shared" si="1"/>
        <v>0</v>
      </c>
    </row>
    <row r="12" spans="1:5">
      <c r="B12" s="161" t="s">
        <v>6</v>
      </c>
      <c r="C12" s="162"/>
      <c r="D12" s="163"/>
    </row>
    <row r="13" spans="1:5">
      <c r="B13" s="17"/>
      <c r="C13" s="18"/>
      <c r="D13" s="19"/>
      <c r="E13" s="10">
        <f t="shared" ref="E13:E19" si="2">SUM(B13:D13)</f>
        <v>0</v>
      </c>
    </row>
    <row r="14" spans="1:5">
      <c r="B14" s="11"/>
      <c r="C14" s="12"/>
      <c r="D14" s="13"/>
      <c r="E14" s="10">
        <f t="shared" si="2"/>
        <v>0</v>
      </c>
    </row>
    <row r="15" spans="1:5">
      <c r="B15" s="11"/>
      <c r="C15" s="12"/>
      <c r="D15" s="13"/>
      <c r="E15" s="10">
        <f t="shared" si="2"/>
        <v>0</v>
      </c>
    </row>
    <row r="16" spans="1:5">
      <c r="B16" s="11"/>
      <c r="C16" s="12"/>
      <c r="D16" s="13"/>
      <c r="E16" s="10">
        <f t="shared" si="2"/>
        <v>0</v>
      </c>
    </row>
    <row r="17" spans="2:5">
      <c r="B17" s="11"/>
      <c r="C17" s="12"/>
      <c r="D17" s="13"/>
      <c r="E17" s="10">
        <f t="shared" si="2"/>
        <v>0</v>
      </c>
    </row>
    <row r="18" spans="2:5">
      <c r="B18" s="14"/>
      <c r="C18" s="15"/>
      <c r="D18" s="16"/>
      <c r="E18" s="23">
        <f t="shared" si="2"/>
        <v>0</v>
      </c>
    </row>
    <row r="19" spans="2:5">
      <c r="B19" s="20">
        <f>SUM(B13:B18)</f>
        <v>0</v>
      </c>
      <c r="C19" s="21">
        <f t="shared" ref="C19:D19" si="3">SUM(C13:C18)</f>
        <v>0</v>
      </c>
      <c r="D19" s="22">
        <f t="shared" si="3"/>
        <v>0</v>
      </c>
      <c r="E19" s="10">
        <f t="shared" si="2"/>
        <v>0</v>
      </c>
    </row>
    <row r="20" spans="2:5">
      <c r="B20" s="10"/>
      <c r="C20" s="10"/>
      <c r="D20" s="10"/>
      <c r="E20" s="10"/>
    </row>
    <row r="21" spans="2:5">
      <c r="B21" s="10"/>
      <c r="C21" s="10"/>
      <c r="D21" s="10"/>
      <c r="E21" s="10"/>
    </row>
    <row r="22" spans="2:5">
      <c r="B22" s="10"/>
      <c r="C22" s="10"/>
      <c r="D22" s="10"/>
      <c r="E22" s="10"/>
    </row>
    <row r="23" spans="2:5">
      <c r="B23" s="10"/>
      <c r="C23" s="10"/>
      <c r="D23" s="10"/>
      <c r="E23" s="10"/>
    </row>
    <row r="39" spans="6:6">
      <c r="F39" s="2" t="s">
        <v>17</v>
      </c>
    </row>
  </sheetData>
  <mergeCells count="1"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subawards</vt:lpstr>
      <vt:lpstr>Budget!Print_Area</vt:lpstr>
    </vt:vector>
  </TitlesOfParts>
  <Company>Joe Bruin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Villarico</dc:creator>
  <cp:lastModifiedBy>David Jaquez</cp:lastModifiedBy>
  <cp:lastPrinted>2018-02-14T19:40:33Z</cp:lastPrinted>
  <dcterms:created xsi:type="dcterms:W3CDTF">2016-10-10T18:55:30Z</dcterms:created>
  <dcterms:modified xsi:type="dcterms:W3CDTF">2018-04-05T16:33:40Z</dcterms:modified>
</cp:coreProperties>
</file>